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showInkAnnotation="0"/>
  <mc:AlternateContent xmlns:mc="http://schemas.openxmlformats.org/markup-compatibility/2006">
    <mc:Choice Requires="x15">
      <x15ac:absPath xmlns:x15ac="http://schemas.microsoft.com/office/spreadsheetml/2010/11/ac" url="\\fileserver\Gestor Mercado Gas\Auditoría Anual 2017\"/>
    </mc:Choice>
  </mc:AlternateContent>
  <bookViews>
    <workbookView showSheetTabs="0" xWindow="0" yWindow="0" windowWidth="28800" windowHeight="11535"/>
  </bookViews>
  <sheets>
    <sheet name="Hoja4" sheetId="4" r:id="rId1"/>
    <sheet name="Hoja3" sheetId="3" r:id="rId2"/>
    <sheet name="Hoja7" sheetId="14" r:id="rId3"/>
    <sheet name="Hoja1" sheetId="1" r:id="rId4"/>
    <sheet name="Hoja2" sheetId="2" r:id="rId5"/>
    <sheet name="Hoja5" sheetId="5" r:id="rId6"/>
    <sheet name="Hoja6" sheetId="6" r:id="rId7"/>
    <sheet name="Hoja8" sheetId="8" r:id="rId8"/>
    <sheet name="Hoja9" sheetId="9" r:id="rId9"/>
    <sheet name="Hoja10" sheetId="10" r:id="rId10"/>
    <sheet name="Hoja12" sheetId="12" r:id="rId11"/>
    <sheet name="Hoja13" sheetId="13" r:id="rId12"/>
  </sheet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8" l="1"/>
  <c r="F20" i="5"/>
  <c r="F148" i="13" l="1"/>
  <c r="F147" i="13"/>
  <c r="F146" i="13"/>
  <c r="F145" i="13"/>
  <c r="F155" i="13"/>
  <c r="F154" i="13"/>
  <c r="F153" i="13"/>
  <c r="F152" i="13"/>
  <c r="F141" i="13" l="1"/>
  <c r="F140" i="13"/>
  <c r="F139" i="13"/>
  <c r="F138" i="13"/>
  <c r="F137" i="13"/>
  <c r="F136" i="13"/>
  <c r="F135" i="13"/>
  <c r="F134" i="13"/>
  <c r="F133" i="13"/>
  <c r="F132" i="13"/>
  <c r="F131" i="13"/>
  <c r="F130" i="13"/>
  <c r="F124" i="13"/>
  <c r="F120" i="13"/>
  <c r="F116" i="13"/>
  <c r="F114" i="13"/>
  <c r="F113" i="13"/>
  <c r="F107" i="13"/>
  <c r="F106" i="13"/>
  <c r="F105" i="13"/>
  <c r="F104" i="13"/>
  <c r="F103" i="13"/>
  <c r="F102" i="13"/>
  <c r="F101" i="13"/>
  <c r="F100" i="13"/>
  <c r="F99" i="13"/>
  <c r="F98" i="13"/>
  <c r="F97" i="13"/>
  <c r="F96" i="13"/>
  <c r="F90" i="13"/>
  <c r="F86" i="13"/>
  <c r="F82" i="13"/>
  <c r="F80" i="13"/>
  <c r="F79" i="13"/>
  <c r="C66" i="13"/>
  <c r="D65" i="13" s="1"/>
  <c r="D54" i="13"/>
  <c r="D53" i="13"/>
  <c r="D52" i="13"/>
  <c r="D51" i="13"/>
  <c r="D43" i="13"/>
  <c r="D42" i="13"/>
  <c r="D41" i="13"/>
  <c r="D40" i="13"/>
  <c r="D39" i="13"/>
  <c r="D38" i="13"/>
  <c r="D37" i="13"/>
  <c r="R29" i="12"/>
  <c r="R28" i="12"/>
  <c r="R27" i="12"/>
  <c r="R26" i="12"/>
  <c r="R25" i="12"/>
  <c r="R24" i="12"/>
  <c r="R23" i="12"/>
  <c r="R22" i="12"/>
  <c r="R21" i="12"/>
  <c r="R20" i="12"/>
  <c r="R19" i="12"/>
  <c r="D66" i="13" l="1"/>
  <c r="D60" i="13"/>
  <c r="D61" i="13"/>
  <c r="D62" i="13"/>
  <c r="D63" i="13"/>
  <c r="D64" i="13"/>
  <c r="L46" i="12" l="1"/>
  <c r="L45" i="12"/>
  <c r="L44" i="12"/>
  <c r="L43" i="12"/>
  <c r="L42" i="12"/>
  <c r="L41" i="12"/>
  <c r="L40" i="12"/>
  <c r="L39" i="12"/>
  <c r="L38" i="12"/>
  <c r="L37" i="12"/>
  <c r="L36" i="12"/>
  <c r="L35" i="12"/>
  <c r="L29" i="12"/>
  <c r="L28" i="12"/>
  <c r="L27" i="12"/>
  <c r="L26" i="12"/>
  <c r="L25" i="12"/>
  <c r="L24" i="12"/>
  <c r="L23" i="12"/>
  <c r="L22" i="12"/>
  <c r="L21" i="12"/>
  <c r="L20" i="12"/>
  <c r="L19" i="12"/>
  <c r="L18" i="12"/>
  <c r="F46" i="12" l="1"/>
  <c r="F45" i="12"/>
  <c r="F39" i="12"/>
  <c r="F38" i="12"/>
  <c r="F37" i="12"/>
  <c r="F36" i="12"/>
  <c r="F29" i="12"/>
  <c r="F22" i="12"/>
  <c r="R58" i="10" l="1"/>
  <c r="R57" i="10"/>
  <c r="R56" i="10"/>
  <c r="R55" i="10"/>
  <c r="R54" i="10"/>
  <c r="R53" i="10"/>
  <c r="R52" i="10"/>
  <c r="R51" i="10"/>
  <c r="R50" i="10"/>
  <c r="R49" i="10"/>
  <c r="R48" i="10"/>
  <c r="R47" i="10"/>
  <c r="L91" i="10"/>
  <c r="L90" i="10"/>
  <c r="L89" i="10"/>
  <c r="L88" i="10"/>
  <c r="L87" i="10"/>
  <c r="L86" i="10"/>
  <c r="L85" i="10"/>
  <c r="L84" i="10"/>
  <c r="L83" i="10"/>
  <c r="L82" i="10"/>
  <c r="L81" i="10"/>
  <c r="L80" i="10"/>
  <c r="L58" i="10"/>
  <c r="L57" i="10"/>
  <c r="L56" i="10"/>
  <c r="L55" i="10"/>
  <c r="L54" i="10"/>
  <c r="L53" i="10"/>
  <c r="L52" i="10"/>
  <c r="L51" i="10"/>
  <c r="L50" i="10"/>
  <c r="L49" i="10"/>
  <c r="L48" i="10"/>
  <c r="L47" i="10"/>
  <c r="F91" i="10"/>
  <c r="F90" i="10"/>
  <c r="F89" i="10"/>
  <c r="F88" i="10"/>
  <c r="F87" i="10"/>
  <c r="F86" i="10"/>
  <c r="F85" i="10"/>
  <c r="F84" i="10"/>
  <c r="F83" i="10"/>
  <c r="F82" i="10"/>
  <c r="F81" i="10"/>
  <c r="F80" i="10"/>
  <c r="F58" i="10"/>
  <c r="F57" i="10"/>
  <c r="F56" i="10"/>
  <c r="F55" i="10"/>
  <c r="F54" i="10"/>
  <c r="F53" i="10"/>
  <c r="F52" i="10"/>
  <c r="F51" i="10"/>
  <c r="F50" i="10"/>
  <c r="F49" i="10"/>
  <c r="F48" i="10"/>
  <c r="F47" i="10"/>
  <c r="L24" i="10"/>
  <c r="L23" i="10"/>
  <c r="F25" i="10"/>
  <c r="F24" i="10"/>
  <c r="F23" i="10"/>
  <c r="F21" i="9"/>
  <c r="M21" i="9"/>
  <c r="T21" i="9"/>
  <c r="T32" i="9"/>
  <c r="T31" i="9"/>
  <c r="T30" i="9"/>
  <c r="T29" i="9"/>
  <c r="T28" i="9"/>
  <c r="T27" i="9"/>
  <c r="T26" i="9"/>
  <c r="T25" i="9"/>
  <c r="T24" i="9"/>
  <c r="T23" i="9"/>
  <c r="T22" i="9"/>
  <c r="M32" i="9"/>
  <c r="M31" i="9"/>
  <c r="M30" i="9"/>
  <c r="M29" i="9"/>
  <c r="M28" i="9"/>
  <c r="M27" i="9"/>
  <c r="M26" i="9"/>
  <c r="M25" i="9"/>
  <c r="M24" i="9"/>
  <c r="M23" i="9"/>
  <c r="M22" i="9"/>
  <c r="F32" i="9"/>
  <c r="F31" i="9"/>
  <c r="F30" i="9"/>
  <c r="F29" i="9"/>
  <c r="F28" i="9"/>
  <c r="F27" i="9"/>
  <c r="F26" i="9"/>
  <c r="F25" i="9"/>
  <c r="F24" i="9"/>
  <c r="F23" i="9"/>
  <c r="F22" i="9"/>
  <c r="F15" i="8"/>
  <c r="F16" i="8"/>
  <c r="M32" i="6"/>
  <c r="M31" i="6"/>
  <c r="M30" i="6"/>
  <c r="M29" i="6"/>
  <c r="M28" i="6"/>
  <c r="N28" i="6" s="1"/>
  <c r="M27" i="6"/>
  <c r="N27" i="6" s="1"/>
  <c r="M26" i="6"/>
  <c r="N30" i="6" s="1"/>
  <c r="M25" i="6"/>
  <c r="N25" i="6" s="1"/>
  <c r="M24" i="6"/>
  <c r="M23" i="6"/>
  <c r="M22" i="6"/>
  <c r="N29" i="6" s="1"/>
  <c r="M21" i="6"/>
  <c r="T32" i="6"/>
  <c r="T31" i="6"/>
  <c r="T30" i="6"/>
  <c r="T29" i="6"/>
  <c r="T28" i="6"/>
  <c r="T27" i="6"/>
  <c r="T26" i="6"/>
  <c r="U31" i="6" s="1"/>
  <c r="T25" i="6"/>
  <c r="T24" i="6"/>
  <c r="T23" i="6"/>
  <c r="T22" i="6"/>
  <c r="T21" i="6"/>
  <c r="G22" i="6"/>
  <c r="F32" i="6"/>
  <c r="F31" i="6"/>
  <c r="F30" i="6"/>
  <c r="F29" i="6"/>
  <c r="F28" i="6"/>
  <c r="G28" i="6" s="1"/>
  <c r="F27" i="6"/>
  <c r="G27" i="6" s="1"/>
  <c r="F26" i="6"/>
  <c r="G23" i="6" s="1"/>
  <c r="F25" i="6"/>
  <c r="G29" i="6" s="1"/>
  <c r="F24" i="6"/>
  <c r="F23" i="6"/>
  <c r="F22" i="6"/>
  <c r="F21" i="6"/>
  <c r="F19" i="5"/>
  <c r="F18" i="5"/>
  <c r="U27" i="6" l="1"/>
  <c r="U28" i="6"/>
  <c r="U29" i="6"/>
  <c r="U21" i="9"/>
  <c r="G21" i="9"/>
  <c r="N21" i="9"/>
  <c r="N22" i="9"/>
  <c r="U31" i="9"/>
  <c r="G29" i="9"/>
  <c r="G30" i="9"/>
  <c r="N27" i="9"/>
  <c r="N30" i="9"/>
  <c r="U23" i="9"/>
  <c r="G25" i="9"/>
  <c r="U24" i="9"/>
  <c r="N29" i="9"/>
  <c r="G23" i="9"/>
  <c r="N25" i="9"/>
  <c r="G24" i="9"/>
  <c r="U22" i="9"/>
  <c r="U30" i="9"/>
  <c r="G31" i="9"/>
  <c r="U32" i="9"/>
  <c r="G32" i="9"/>
  <c r="N28" i="9"/>
  <c r="U25" i="9"/>
  <c r="G26" i="9"/>
  <c r="N32" i="9"/>
  <c r="N26" i="9"/>
  <c r="G27" i="9"/>
  <c r="N23" i="9"/>
  <c r="N31" i="9"/>
  <c r="U27" i="9"/>
  <c r="U26" i="9"/>
  <c r="N24" i="9"/>
  <c r="G22" i="9"/>
  <c r="G28" i="9"/>
  <c r="U28" i="9"/>
  <c r="U29" i="9"/>
  <c r="G31" i="6"/>
  <c r="U23" i="6"/>
  <c r="N31" i="6"/>
  <c r="G32" i="6"/>
  <c r="U32" i="6"/>
  <c r="N32" i="6"/>
  <c r="G25" i="6"/>
  <c r="U25" i="6"/>
  <c r="G24" i="6"/>
  <c r="U22" i="6"/>
  <c r="N24" i="6"/>
  <c r="G26" i="6"/>
  <c r="U26" i="6"/>
  <c r="N26" i="6"/>
  <c r="G30" i="6"/>
  <c r="U24" i="6"/>
  <c r="U30" i="6"/>
  <c r="N23" i="6"/>
  <c r="G21" i="6"/>
  <c r="U21" i="6"/>
  <c r="N21" i="6"/>
  <c r="N22" i="6"/>
  <c r="G24" i="1" l="1"/>
  <c r="G25" i="1"/>
  <c r="G26" i="1"/>
  <c r="G27" i="1"/>
  <c r="G28" i="1"/>
  <c r="G29" i="1"/>
  <c r="G30" i="1"/>
  <c r="G31" i="1"/>
  <c r="G32" i="1"/>
  <c r="G33" i="1"/>
  <c r="G34" i="1"/>
  <c r="G35" i="1"/>
  <c r="U35" i="1"/>
  <c r="U34" i="1"/>
  <c r="U33" i="1"/>
  <c r="U32" i="1"/>
  <c r="U31" i="1"/>
  <c r="U30" i="1"/>
  <c r="U29" i="1"/>
  <c r="U28" i="1"/>
  <c r="U27" i="1"/>
  <c r="U26" i="1"/>
  <c r="U25" i="1"/>
  <c r="U24" i="1"/>
  <c r="N35" i="1"/>
  <c r="N34" i="1"/>
  <c r="N33" i="1"/>
  <c r="N32" i="1"/>
  <c r="N31" i="1"/>
  <c r="N30" i="1"/>
  <c r="N29" i="1"/>
  <c r="N28" i="1"/>
  <c r="N27" i="1"/>
  <c r="N26" i="1"/>
  <c r="N25" i="1"/>
  <c r="N24" i="1"/>
  <c r="M35" i="1"/>
  <c r="M34" i="1"/>
  <c r="M33" i="1"/>
  <c r="M32" i="1"/>
  <c r="M31" i="1"/>
  <c r="M30" i="1"/>
  <c r="M29" i="1"/>
  <c r="M28" i="1"/>
  <c r="M27" i="1"/>
  <c r="M26" i="1"/>
  <c r="M25" i="1"/>
  <c r="M24" i="1"/>
</calcChain>
</file>

<file path=xl/sharedStrings.xml><?xml version="1.0" encoding="utf-8"?>
<sst xmlns="http://schemas.openxmlformats.org/spreadsheetml/2006/main" count="674" uniqueCount="106">
  <si>
    <t>Mercado Primario</t>
  </si>
  <si>
    <t>Mes/Año</t>
  </si>
  <si>
    <t>Enero</t>
  </si>
  <si>
    <t>Febrero</t>
  </si>
  <si>
    <t>Marzo</t>
  </si>
  <si>
    <t>Abril</t>
  </si>
  <si>
    <t>Mayo</t>
  </si>
  <si>
    <t>Junio</t>
  </si>
  <si>
    <t>Julio</t>
  </si>
  <si>
    <t>Agosto</t>
  </si>
  <si>
    <t>Septiembre</t>
  </si>
  <si>
    <t>Octubre</t>
  </si>
  <si>
    <t>Noviembre</t>
  </si>
  <si>
    <t>Diciembre</t>
  </si>
  <si>
    <t>Mercado Secundario</t>
  </si>
  <si>
    <t>-</t>
  </si>
  <si>
    <t>Variación Porcentual</t>
  </si>
  <si>
    <t>Desvios significativos en variación porcentual</t>
  </si>
  <si>
    <t>Cantidad de Promedio de Energia Negociada Mensual - MBTUD</t>
  </si>
  <si>
    <t>Otras Transacciones del Mercado Mayorista</t>
  </si>
  <si>
    <t>Sección 1</t>
  </si>
  <si>
    <t>Aspectos regulatorios - Disclaimers</t>
  </si>
  <si>
    <t>Sección 2</t>
  </si>
  <si>
    <t>Promedio de las cantidades de energía negociadas durante cada mes del año</t>
  </si>
  <si>
    <t>Sección 3</t>
  </si>
  <si>
    <t xml:space="preserve">Promedio de las cantidades de energía negociadas diariamente </t>
  </si>
  <si>
    <t>Sección 4</t>
  </si>
  <si>
    <t>Cantidad total de energía negociada durante el año</t>
  </si>
  <si>
    <t>Sección 5</t>
  </si>
  <si>
    <t xml:space="preserve">Cantidad total de energía negociada durante cada mes del año </t>
  </si>
  <si>
    <t>Sección 6</t>
  </si>
  <si>
    <t xml:space="preserve">Precio promedio, ponderado por cantidades, de la energía negociada durante el año </t>
  </si>
  <si>
    <t>Sección 7</t>
  </si>
  <si>
    <t>Precio promedio, ponderado por cantidades, de la energía negociada durante cada mes del año</t>
  </si>
  <si>
    <t>Sección 8</t>
  </si>
  <si>
    <t>Número de negociaciones durante el año</t>
  </si>
  <si>
    <t>Sección 9</t>
  </si>
  <si>
    <t>Número promedio de negociaciones diarias</t>
  </si>
  <si>
    <t>Sección 10</t>
  </si>
  <si>
    <t xml:space="preserve">Índices de mercado </t>
  </si>
  <si>
    <t>Año</t>
  </si>
  <si>
    <t>Mes</t>
  </si>
  <si>
    <t>Día</t>
  </si>
  <si>
    <t>Cantidad Promedio</t>
  </si>
  <si>
    <t xml:space="preserve">Mercado Primario                                                            </t>
  </si>
  <si>
    <t>Cantidad de Promedio de Energia Negociada Diaria MBTUD</t>
  </si>
  <si>
    <t>Tipo de Mercado</t>
  </si>
  <si>
    <t>Cantidad Total de Energía Negociada Anual - MBTU</t>
  </si>
  <si>
    <t>Cantidad de Total de Energia Negociada Mensual - MBTU</t>
  </si>
  <si>
    <t>Precio Promedio Ponderado de Energia Negociada Anual - USD/MBTU</t>
  </si>
  <si>
    <t>Precio Promedio Ponderado por cantidad - Mensual - USD/MBTU</t>
  </si>
  <si>
    <t>Número de Negociaciones Anuales - Suministro de Gas</t>
  </si>
  <si>
    <t>Número de Negociaciones Anuales - Capacidad de Transporte</t>
  </si>
  <si>
    <t>Mercado Primario - Suministro de Gas</t>
  </si>
  <si>
    <t>N° de Negociaciones Mensuales</t>
  </si>
  <si>
    <t>Mercado Primario - Capacidad de Transporte</t>
  </si>
  <si>
    <t>Mercado Secundario - Suministro de Gas</t>
  </si>
  <si>
    <t>Mercado Secundario - Capacidad de Transporte</t>
  </si>
  <si>
    <t>Otras Transacciones del Mercado Mayorista - Suministro de Gas</t>
  </si>
  <si>
    <t>N° de Negociaciones Diarias</t>
  </si>
  <si>
    <t>Cantidad de Energía Negociada Anual 2017</t>
  </si>
  <si>
    <t>Cantidad Total (MBTU)</t>
  </si>
  <si>
    <t>Cantidad de Energía Negociada en el Mercado</t>
  </si>
  <si>
    <t>Primario por Modalidad Contractual</t>
  </si>
  <si>
    <t>Modalidad</t>
  </si>
  <si>
    <t>Firme</t>
  </si>
  <si>
    <t>Con Interrupciones</t>
  </si>
  <si>
    <t>Firme al 95%</t>
  </si>
  <si>
    <t>Contingencia</t>
  </si>
  <si>
    <t>Opción de Compra</t>
  </si>
  <si>
    <t>Otras</t>
  </si>
  <si>
    <t>Total general</t>
  </si>
  <si>
    <t>Participación %</t>
  </si>
  <si>
    <t>Total</t>
  </si>
  <si>
    <t>Secundario por Modalidad Contractual</t>
  </si>
  <si>
    <t>Take or Pay</t>
  </si>
  <si>
    <t>C1</t>
  </si>
  <si>
    <t>Cantidad de Energía Negociada en Otras</t>
  </si>
  <si>
    <t>Transacciones Mercado Mayorista Modalidad Contractual</t>
  </si>
  <si>
    <t>Número de Adjudicaciones Realizadas</t>
  </si>
  <si>
    <t>Uselo Vendalo Corto Plazo (UVCP) - Suminsitro de Gas</t>
  </si>
  <si>
    <t>Uselo Vendalo Corto Plazo (UVCP) - Capacidad de Transporte</t>
  </si>
  <si>
    <t>Uselo Vendalo Corto Plazo (UVCP) - Suministro de Gas</t>
  </si>
  <si>
    <t>Cantidad de Energía Adjudicada - MBTU</t>
  </si>
  <si>
    <t>Volumen Adjudicado - KPC</t>
  </si>
  <si>
    <t>Días sin Adjudicación</t>
  </si>
  <si>
    <t>Días con Adjudicación</t>
  </si>
  <si>
    <t>Cantidad Negociada MBTUD (Registrada)</t>
  </si>
  <si>
    <t>Cantidad Negociada MBTUD (No Registrada)</t>
  </si>
  <si>
    <t>UVCP - Capacidad de Transporte</t>
  </si>
  <si>
    <t>UVCP - Suministro de Gas</t>
  </si>
  <si>
    <t>Cupiagua</t>
  </si>
  <si>
    <t>No regulado</t>
  </si>
  <si>
    <t>Campo o Punto de Entrada</t>
  </si>
  <si>
    <t>Tipo de Demanda</t>
  </si>
  <si>
    <t>Cantidad MBTUD</t>
  </si>
  <si>
    <t>1° Fase</t>
  </si>
  <si>
    <t>Fase</t>
  </si>
  <si>
    <t>2° Fase</t>
  </si>
  <si>
    <t>Regulado</t>
  </si>
  <si>
    <t>Cusiana</t>
  </si>
  <si>
    <t>COMERCIALIZACIÓN DE GAS NATURAL DE LARGO PLAZO</t>
  </si>
  <si>
    <t>Elaborado y calculado: Unidad de Sistemas de Informción - BMC</t>
  </si>
  <si>
    <t>Fuente: Sistema Electronico de Gas - SEGAS</t>
  </si>
  <si>
    <t>Capacidad Negociada KPCD (No Registrada)</t>
  </si>
  <si>
    <t>Capacidad Negociada KPCD (Registrada)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</si>
</sst>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_(* #,##0_);_(* \(#,##0\);_(* &quot;-&quot;??_);_(@_)"/>
    <numFmt numFmtId="166" formatCode="_-* #,##0_-;\-* #,##0_-;_-* &quot;-&quot;??_-;_-@_-"/>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i/>
      <sz val="11"/>
      <color theme="1"/>
      <name val="Calibri"/>
      <family val="2"/>
      <scheme val="minor"/>
    </font>
    <font>
      <u/>
      <sz val="11"/>
      <color theme="9"/>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236">
    <xf numFmtId="0" fontId="0" fillId="0" borderId="0" xfId="0"/>
    <xf numFmtId="0" fontId="0" fillId="33" borderId="0" xfId="0" applyFill="1"/>
    <xf numFmtId="0" fontId="0" fillId="33" borderId="17" xfId="0" applyFill="1" applyBorder="1"/>
    <xf numFmtId="165" fontId="0" fillId="33" borderId="18" xfId="1" applyNumberFormat="1" applyFont="1" applyFill="1" applyBorder="1"/>
    <xf numFmtId="164" fontId="0" fillId="33" borderId="25" xfId="1" applyFont="1" applyFill="1" applyBorder="1" applyAlignment="1">
      <alignment horizontal="center"/>
    </xf>
    <xf numFmtId="164" fontId="0" fillId="33" borderId="19" xfId="1" applyFont="1" applyFill="1" applyBorder="1" applyAlignment="1">
      <alignment horizontal="center"/>
    </xf>
    <xf numFmtId="165" fontId="0" fillId="33" borderId="10" xfId="1" applyNumberFormat="1" applyFont="1" applyFill="1" applyBorder="1"/>
    <xf numFmtId="0" fontId="0" fillId="33" borderId="20" xfId="0" applyFill="1" applyBorder="1"/>
    <xf numFmtId="0" fontId="0" fillId="33" borderId="21" xfId="0" applyFill="1" applyBorder="1"/>
    <xf numFmtId="165" fontId="0" fillId="33" borderId="22" xfId="1" applyNumberFormat="1" applyFont="1" applyFill="1" applyBorder="1"/>
    <xf numFmtId="164" fontId="0" fillId="33" borderId="24" xfId="1" applyFont="1" applyFill="1" applyBorder="1" applyAlignment="1">
      <alignment horizontal="center"/>
    </xf>
    <xf numFmtId="0" fontId="0" fillId="33" borderId="10" xfId="0" applyFill="1" applyBorder="1"/>
    <xf numFmtId="164" fontId="0" fillId="33" borderId="10" xfId="1" applyFont="1" applyFill="1" applyBorder="1"/>
    <xf numFmtId="0" fontId="0" fillId="33" borderId="18" xfId="0" applyFill="1" applyBorder="1"/>
    <xf numFmtId="164" fontId="0" fillId="33" borderId="18" xfId="1" applyFont="1" applyFill="1" applyBorder="1"/>
    <xf numFmtId="164" fontId="0" fillId="33" borderId="26" xfId="1" applyFont="1" applyFill="1" applyBorder="1" applyAlignment="1">
      <alignment horizontal="center"/>
    </xf>
    <xf numFmtId="164" fontId="0" fillId="33" borderId="23" xfId="1" applyFont="1" applyFill="1" applyBorder="1" applyAlignment="1">
      <alignment horizontal="center"/>
    </xf>
    <xf numFmtId="0" fontId="0" fillId="33" borderId="10" xfId="0" applyFill="1" applyBorder="1" applyAlignment="1">
      <alignment horizontal="center"/>
    </xf>
    <xf numFmtId="166" fontId="0" fillId="33" borderId="18" xfId="1" applyNumberFormat="1" applyFont="1" applyFill="1" applyBorder="1"/>
    <xf numFmtId="166" fontId="0" fillId="33" borderId="10" xfId="1" applyNumberFormat="1" applyFont="1" applyFill="1" applyBorder="1"/>
    <xf numFmtId="166" fontId="0" fillId="33" borderId="22" xfId="1" applyNumberFormat="1" applyFont="1" applyFill="1" applyBorder="1"/>
    <xf numFmtId="166" fontId="0" fillId="33" borderId="18" xfId="1" applyNumberFormat="1" applyFont="1" applyFill="1" applyBorder="1" applyAlignment="1">
      <alignment horizontal="center"/>
    </xf>
    <xf numFmtId="166" fontId="0" fillId="33" borderId="10" xfId="1" applyNumberFormat="1" applyFont="1" applyFill="1" applyBorder="1" applyAlignment="1">
      <alignment horizontal="center"/>
    </xf>
    <xf numFmtId="166" fontId="0" fillId="33" borderId="22" xfId="1" applyNumberFormat="1" applyFont="1" applyFill="1" applyBorder="1" applyAlignment="1">
      <alignment horizontal="center"/>
    </xf>
    <xf numFmtId="0" fontId="0" fillId="33" borderId="0" xfId="0" applyFont="1" applyFill="1"/>
    <xf numFmtId="0" fontId="0" fillId="33" borderId="17" xfId="0" applyFont="1" applyFill="1" applyBorder="1"/>
    <xf numFmtId="0" fontId="0" fillId="33" borderId="19" xfId="0" applyFont="1" applyFill="1" applyBorder="1" applyAlignment="1">
      <alignment horizontal="center"/>
    </xf>
    <xf numFmtId="0" fontId="0" fillId="33" borderId="20" xfId="0" applyFont="1" applyFill="1" applyBorder="1"/>
    <xf numFmtId="0" fontId="0" fillId="33" borderId="26" xfId="0" applyFont="1" applyFill="1" applyBorder="1" applyAlignment="1">
      <alignment horizontal="center"/>
    </xf>
    <xf numFmtId="0" fontId="0" fillId="33" borderId="21" xfId="0" applyFont="1" applyFill="1" applyBorder="1"/>
    <xf numFmtId="0" fontId="0" fillId="33" borderId="23" xfId="0" applyFont="1" applyFill="1" applyBorder="1" applyAlignment="1">
      <alignment horizontal="center"/>
    </xf>
    <xf numFmtId="0" fontId="0" fillId="0" borderId="30" xfId="0" applyBorder="1" applyProtection="1">
      <protection hidden="1"/>
    </xf>
    <xf numFmtId="0" fontId="0" fillId="0" borderId="30" xfId="0" applyBorder="1"/>
    <xf numFmtId="0" fontId="0" fillId="33" borderId="0" xfId="0" applyFill="1" applyAlignment="1">
      <alignment vertical="center"/>
    </xf>
    <xf numFmtId="0" fontId="19" fillId="0" borderId="30" xfId="0" applyFont="1" applyBorder="1" applyAlignment="1" applyProtection="1">
      <alignment horizontal="center"/>
      <protection hidden="1"/>
    </xf>
    <xf numFmtId="0" fontId="20" fillId="0" borderId="30" xfId="44" applyFont="1" applyBorder="1" applyProtection="1">
      <protection locked="0"/>
    </xf>
    <xf numFmtId="0" fontId="20" fillId="0" borderId="30" xfId="44" applyFont="1" applyBorder="1" applyAlignment="1" applyProtection="1">
      <alignment wrapText="1"/>
      <protection locked="0"/>
    </xf>
    <xf numFmtId="0" fontId="20" fillId="0" borderId="30" xfId="44" applyFont="1" applyBorder="1" applyAlignment="1" applyProtection="1">
      <alignment vertical="center" wrapText="1"/>
      <protection locked="0"/>
    </xf>
    <xf numFmtId="165" fontId="0" fillId="33" borderId="26" xfId="1" applyNumberFormat="1" applyFont="1" applyFill="1" applyBorder="1"/>
    <xf numFmtId="0" fontId="0" fillId="33" borderId="22" xfId="0" applyFill="1" applyBorder="1" applyAlignment="1">
      <alignment horizontal="center"/>
    </xf>
    <xf numFmtId="165" fontId="0" fillId="33" borderId="23" xfId="1" applyNumberFormat="1" applyFont="1" applyFill="1" applyBorder="1"/>
    <xf numFmtId="0" fontId="0" fillId="33" borderId="32" xfId="0" applyFill="1" applyBorder="1" applyAlignment="1">
      <alignment horizontal="center"/>
    </xf>
    <xf numFmtId="165" fontId="0" fillId="33" borderId="24" xfId="1" applyNumberFormat="1" applyFont="1" applyFill="1" applyBorder="1"/>
    <xf numFmtId="0" fontId="0" fillId="33" borderId="18" xfId="0" applyFill="1" applyBorder="1" applyAlignment="1">
      <alignment horizontal="center"/>
    </xf>
    <xf numFmtId="166" fontId="0" fillId="33" borderId="19" xfId="1" applyNumberFormat="1" applyFont="1" applyFill="1" applyBorder="1"/>
    <xf numFmtId="166" fontId="0" fillId="33" borderId="26" xfId="1" applyNumberFormat="1" applyFont="1" applyFill="1" applyBorder="1"/>
    <xf numFmtId="166" fontId="0" fillId="33" borderId="23" xfId="1" applyNumberFormat="1" applyFont="1" applyFill="1" applyBorder="1"/>
    <xf numFmtId="0" fontId="0" fillId="33" borderId="22" xfId="0" applyFill="1" applyBorder="1"/>
    <xf numFmtId="166" fontId="0" fillId="0" borderId="10" xfId="1" applyNumberFormat="1" applyFont="1" applyBorder="1"/>
    <xf numFmtId="0" fontId="0" fillId="33" borderId="31" xfId="0" applyFill="1" applyBorder="1"/>
    <xf numFmtId="165" fontId="0" fillId="33" borderId="32" xfId="1" applyNumberFormat="1" applyFont="1" applyFill="1" applyBorder="1"/>
    <xf numFmtId="0" fontId="16" fillId="35" borderId="33" xfId="0" applyFont="1" applyFill="1" applyBorder="1" applyAlignment="1">
      <alignment horizontal="center" vertical="center"/>
    </xf>
    <xf numFmtId="0" fontId="16" fillId="35" borderId="34" xfId="0" applyFont="1" applyFill="1" applyBorder="1" applyAlignment="1">
      <alignment horizontal="center" vertical="center"/>
    </xf>
    <xf numFmtId="0" fontId="0" fillId="33" borderId="20" xfId="0" applyFill="1" applyBorder="1" applyAlignment="1">
      <alignment vertical="center"/>
    </xf>
    <xf numFmtId="165" fontId="0" fillId="33" borderId="10" xfId="1" applyNumberFormat="1" applyFont="1" applyFill="1" applyBorder="1" applyAlignment="1">
      <alignment vertical="center"/>
    </xf>
    <xf numFmtId="166" fontId="0" fillId="0" borderId="22" xfId="1" applyNumberFormat="1" applyFont="1" applyBorder="1" applyAlignment="1">
      <alignment horizontal="center" vertical="center"/>
    </xf>
    <xf numFmtId="0" fontId="16" fillId="35" borderId="35" xfId="0" applyFont="1" applyFill="1" applyBorder="1" applyAlignment="1">
      <alignment horizontal="center" vertical="center" wrapText="1"/>
    </xf>
    <xf numFmtId="0" fontId="0" fillId="33" borderId="17" xfId="0" applyFill="1" applyBorder="1" applyAlignment="1">
      <alignment vertical="center"/>
    </xf>
    <xf numFmtId="165" fontId="0" fillId="33" borderId="18" xfId="1" applyNumberFormat="1" applyFont="1" applyFill="1" applyBorder="1" applyAlignment="1">
      <alignment vertical="center"/>
    </xf>
    <xf numFmtId="0" fontId="0" fillId="33" borderId="21" xfId="0" applyFill="1" applyBorder="1" applyAlignment="1">
      <alignment vertical="center" wrapText="1"/>
    </xf>
    <xf numFmtId="0" fontId="0" fillId="33" borderId="30" xfId="0" applyFill="1" applyBorder="1" applyProtection="1">
      <protection hidden="1"/>
    </xf>
    <xf numFmtId="0" fontId="0" fillId="33" borderId="30" xfId="0" applyFill="1" applyBorder="1"/>
    <xf numFmtId="9" fontId="0" fillId="33" borderId="10" xfId="2" applyNumberFormat="1" applyFont="1" applyFill="1" applyBorder="1"/>
    <xf numFmtId="9" fontId="0" fillId="33" borderId="18" xfId="2" applyNumberFormat="1" applyFont="1" applyFill="1" applyBorder="1"/>
    <xf numFmtId="9" fontId="0" fillId="33" borderId="22" xfId="2" applyNumberFormat="1" applyFont="1" applyFill="1" applyBorder="1"/>
    <xf numFmtId="9" fontId="0" fillId="0" borderId="0" xfId="2" applyFont="1"/>
    <xf numFmtId="9" fontId="0" fillId="0" borderId="10" xfId="2" applyFont="1" applyBorder="1"/>
    <xf numFmtId="0" fontId="0" fillId="0" borderId="17" xfId="0" applyBorder="1"/>
    <xf numFmtId="166" fontId="0" fillId="0" borderId="18" xfId="1" applyNumberFormat="1" applyFont="1" applyBorder="1"/>
    <xf numFmtId="9" fontId="0" fillId="0" borderId="18" xfId="2" applyFont="1" applyBorder="1"/>
    <xf numFmtId="0" fontId="0" fillId="0" borderId="19" xfId="0" applyBorder="1" applyAlignment="1">
      <alignment horizontal="center"/>
    </xf>
    <xf numFmtId="0" fontId="0" fillId="0" borderId="20" xfId="0" applyBorder="1"/>
    <xf numFmtId="0" fontId="0" fillId="0" borderId="26" xfId="0" applyBorder="1" applyAlignment="1">
      <alignment horizontal="center"/>
    </xf>
    <xf numFmtId="0" fontId="0" fillId="0" borderId="21" xfId="0" applyBorder="1"/>
    <xf numFmtId="166" fontId="0" fillId="0" borderId="22" xfId="1" applyNumberFormat="1" applyFont="1" applyBorder="1"/>
    <xf numFmtId="9" fontId="0" fillId="0" borderId="22" xfId="2" applyFont="1" applyBorder="1"/>
    <xf numFmtId="0" fontId="0" fillId="0" borderId="23" xfId="0" applyBorder="1" applyAlignment="1">
      <alignment horizontal="center"/>
    </xf>
    <xf numFmtId="164" fontId="0" fillId="33" borderId="22" xfId="1" applyFont="1" applyFill="1" applyBorder="1"/>
    <xf numFmtId="164" fontId="0" fillId="33" borderId="18" xfId="1" applyFont="1" applyFill="1" applyBorder="1" applyAlignment="1">
      <alignment vertical="center"/>
    </xf>
    <xf numFmtId="164" fontId="0" fillId="33" borderId="10" xfId="1" applyFont="1" applyFill="1" applyBorder="1" applyAlignment="1">
      <alignment vertical="center"/>
    </xf>
    <xf numFmtId="164" fontId="0" fillId="33" borderId="22" xfId="1" applyFont="1" applyFill="1" applyBorder="1" applyAlignment="1">
      <alignment vertical="center"/>
    </xf>
    <xf numFmtId="164" fontId="0" fillId="0" borderId="10" xfId="1" applyFont="1" applyBorder="1"/>
    <xf numFmtId="164" fontId="0" fillId="0" borderId="18" xfId="1" applyFont="1" applyBorder="1"/>
    <xf numFmtId="164" fontId="0" fillId="0" borderId="22" xfId="1" applyFont="1" applyBorder="1"/>
    <xf numFmtId="164" fontId="0" fillId="0" borderId="18" xfId="1" applyFont="1" applyBorder="1" applyAlignment="1">
      <alignment horizontal="center"/>
    </xf>
    <xf numFmtId="164" fontId="0" fillId="0" borderId="10" xfId="1" applyFont="1" applyBorder="1" applyAlignment="1">
      <alignment horizontal="center"/>
    </xf>
    <xf numFmtId="0" fontId="0" fillId="33" borderId="21" xfId="0" applyFill="1" applyBorder="1" applyAlignment="1">
      <alignment vertical="center"/>
    </xf>
    <xf numFmtId="165" fontId="0" fillId="33" borderId="22" xfId="1" applyNumberFormat="1" applyFont="1" applyFill="1" applyBorder="1" applyAlignment="1">
      <alignment vertical="center"/>
    </xf>
    <xf numFmtId="9" fontId="0" fillId="33" borderId="26" xfId="2" applyNumberFormat="1" applyFont="1" applyFill="1" applyBorder="1"/>
    <xf numFmtId="9" fontId="0" fillId="33" borderId="23" xfId="2" applyNumberFormat="1" applyFont="1" applyFill="1" applyBorder="1"/>
    <xf numFmtId="9" fontId="0" fillId="33" borderId="24" xfId="2" applyNumberFormat="1" applyFont="1" applyFill="1" applyBorder="1"/>
    <xf numFmtId="9" fontId="0" fillId="33" borderId="19" xfId="2" applyFont="1" applyFill="1" applyBorder="1"/>
    <xf numFmtId="9" fontId="0" fillId="33" borderId="26" xfId="2" applyFont="1" applyFill="1" applyBorder="1"/>
    <xf numFmtId="9" fontId="0" fillId="33" borderId="23" xfId="2" applyFont="1" applyFill="1" applyBorder="1"/>
    <xf numFmtId="9" fontId="0" fillId="33" borderId="19" xfId="2" applyNumberFormat="1" applyFont="1" applyFill="1" applyBorder="1" applyAlignment="1">
      <alignment vertical="center"/>
    </xf>
    <xf numFmtId="9" fontId="0" fillId="33" borderId="26" xfId="2" applyNumberFormat="1" applyFont="1" applyFill="1" applyBorder="1" applyAlignment="1">
      <alignment vertical="center"/>
    </xf>
    <xf numFmtId="9" fontId="0" fillId="33" borderId="23" xfId="2" applyNumberFormat="1" applyFont="1" applyFill="1" applyBorder="1" applyAlignment="1">
      <alignment vertical="center"/>
    </xf>
    <xf numFmtId="9" fontId="0" fillId="33" borderId="19" xfId="2" applyNumberFormat="1" applyFont="1" applyFill="1" applyBorder="1"/>
    <xf numFmtId="9" fontId="0" fillId="33" borderId="18" xfId="2" applyNumberFormat="1" applyFont="1" applyFill="1" applyBorder="1" applyAlignment="1">
      <alignment horizontal="center"/>
    </xf>
    <xf numFmtId="9" fontId="0" fillId="33" borderId="10" xfId="2" applyNumberFormat="1" applyFont="1" applyFill="1" applyBorder="1" applyAlignment="1">
      <alignment horizontal="center"/>
    </xf>
    <xf numFmtId="9" fontId="0" fillId="33" borderId="22" xfId="2" applyNumberFormat="1" applyFont="1" applyFill="1" applyBorder="1" applyAlignment="1">
      <alignment horizontal="center"/>
    </xf>
    <xf numFmtId="9" fontId="0" fillId="33" borderId="19" xfId="2" applyNumberFormat="1" applyFont="1" applyFill="1" applyBorder="1" applyAlignment="1">
      <alignment horizontal="center" vertical="center"/>
    </xf>
    <xf numFmtId="9" fontId="0" fillId="33" borderId="26" xfId="2" applyNumberFormat="1" applyFont="1" applyFill="1" applyBorder="1" applyAlignment="1">
      <alignment horizontal="center" vertical="center"/>
    </xf>
    <xf numFmtId="9" fontId="0" fillId="33" borderId="23" xfId="2" applyNumberFormat="1" applyFont="1" applyFill="1" applyBorder="1" applyAlignment="1">
      <alignment horizontal="center" vertical="center"/>
    </xf>
    <xf numFmtId="9" fontId="0" fillId="0" borderId="19" xfId="2" applyFont="1" applyBorder="1"/>
    <xf numFmtId="9" fontId="0" fillId="0" borderId="26" xfId="2" applyFont="1" applyBorder="1"/>
    <xf numFmtId="9" fontId="0" fillId="0" borderId="23" xfId="2" applyFont="1" applyBorder="1"/>
    <xf numFmtId="165" fontId="0" fillId="0" borderId="0" xfId="0" applyNumberFormat="1"/>
    <xf numFmtId="10" fontId="0" fillId="33" borderId="26" xfId="2" applyNumberFormat="1" applyFont="1" applyFill="1" applyBorder="1"/>
    <xf numFmtId="10" fontId="0" fillId="33" borderId="23" xfId="2" applyNumberFormat="1" applyFont="1" applyFill="1" applyBorder="1"/>
    <xf numFmtId="1" fontId="0" fillId="33" borderId="10" xfId="1" applyNumberFormat="1" applyFont="1" applyFill="1" applyBorder="1"/>
    <xf numFmtId="1" fontId="0" fillId="33" borderId="18" xfId="1" applyNumberFormat="1" applyFont="1" applyFill="1" applyBorder="1"/>
    <xf numFmtId="10" fontId="0" fillId="33" borderId="19" xfId="2" applyNumberFormat="1" applyFont="1" applyFill="1" applyBorder="1"/>
    <xf numFmtId="1" fontId="0" fillId="33" borderId="22" xfId="1" applyNumberFormat="1" applyFont="1" applyFill="1" applyBorder="1"/>
    <xf numFmtId="165" fontId="0" fillId="33" borderId="32" xfId="1" applyNumberFormat="1" applyFont="1" applyFill="1" applyBorder="1" applyAlignment="1">
      <alignment horizontal="right"/>
    </xf>
    <xf numFmtId="165" fontId="0" fillId="33" borderId="10" xfId="1" applyNumberFormat="1" applyFont="1" applyFill="1" applyBorder="1" applyAlignment="1">
      <alignment horizontal="right"/>
    </xf>
    <xf numFmtId="165" fontId="0" fillId="33" borderId="22" xfId="1" applyNumberFormat="1" applyFont="1" applyFill="1" applyBorder="1" applyAlignment="1">
      <alignment horizontal="right"/>
    </xf>
    <xf numFmtId="10" fontId="0" fillId="33" borderId="24" xfId="2" applyNumberFormat="1" applyFont="1" applyFill="1" applyBorder="1" applyAlignment="1">
      <alignment horizontal="right"/>
    </xf>
    <xf numFmtId="10" fontId="0" fillId="33" borderId="26" xfId="2" applyNumberFormat="1" applyFont="1" applyFill="1" applyBorder="1" applyAlignment="1">
      <alignment horizontal="right"/>
    </xf>
    <xf numFmtId="10" fontId="0" fillId="33" borderId="23" xfId="2" applyNumberFormat="1" applyFont="1" applyFill="1" applyBorder="1" applyAlignment="1">
      <alignment horizontal="right"/>
    </xf>
    <xf numFmtId="1" fontId="0" fillId="33" borderId="18" xfId="1" applyNumberFormat="1" applyFont="1" applyFill="1" applyBorder="1" applyAlignment="1">
      <alignment horizontal="right"/>
    </xf>
    <xf numFmtId="1" fontId="0" fillId="33" borderId="10" xfId="1" applyNumberFormat="1" applyFont="1" applyFill="1" applyBorder="1" applyAlignment="1">
      <alignment horizontal="right"/>
    </xf>
    <xf numFmtId="1" fontId="0" fillId="33" borderId="22" xfId="1" applyNumberFormat="1" applyFont="1" applyFill="1" applyBorder="1" applyAlignment="1">
      <alignment horizontal="right"/>
    </xf>
    <xf numFmtId="166" fontId="0" fillId="0" borderId="18" xfId="1" applyNumberFormat="1" applyFont="1" applyBorder="1" applyAlignment="1">
      <alignment horizontal="right"/>
    </xf>
    <xf numFmtId="166" fontId="0" fillId="0" borderId="10" xfId="1" applyNumberFormat="1" applyFont="1" applyBorder="1" applyAlignment="1">
      <alignment horizontal="right"/>
    </xf>
    <xf numFmtId="166" fontId="0" fillId="0" borderId="22" xfId="1" applyNumberFormat="1" applyFont="1" applyBorder="1" applyAlignment="1">
      <alignment horizontal="right"/>
    </xf>
    <xf numFmtId="9" fontId="0" fillId="0" borderId="19" xfId="2" applyFont="1" applyBorder="1" applyAlignment="1">
      <alignment horizontal="right"/>
    </xf>
    <xf numFmtId="10" fontId="0" fillId="33" borderId="19" xfId="2" applyNumberFormat="1" applyFont="1" applyFill="1" applyBorder="1" applyAlignment="1">
      <alignment horizontal="right"/>
    </xf>
    <xf numFmtId="0" fontId="0" fillId="33" borderId="10" xfId="0" applyFill="1" applyBorder="1" applyAlignment="1">
      <alignment vertical="center"/>
    </xf>
    <xf numFmtId="165" fontId="0" fillId="33" borderId="26" xfId="1" applyNumberFormat="1" applyFont="1" applyFill="1" applyBorder="1" applyAlignment="1">
      <alignment vertical="center"/>
    </xf>
    <xf numFmtId="0" fontId="0" fillId="33" borderId="22" xfId="0" applyFill="1" applyBorder="1" applyAlignment="1">
      <alignment vertical="center" wrapText="1"/>
    </xf>
    <xf numFmtId="165" fontId="0" fillId="33" borderId="23" xfId="1" applyNumberFormat="1" applyFont="1" applyFill="1" applyBorder="1" applyAlignment="1">
      <alignment vertical="center"/>
    </xf>
    <xf numFmtId="0" fontId="0" fillId="33" borderId="32" xfId="0" applyFill="1" applyBorder="1" applyAlignment="1">
      <alignment vertical="center"/>
    </xf>
    <xf numFmtId="165" fontId="0" fillId="33" borderId="24" xfId="1" applyNumberFormat="1" applyFont="1" applyFill="1" applyBorder="1" applyAlignment="1">
      <alignment vertical="center"/>
    </xf>
    <xf numFmtId="0" fontId="16" fillId="33" borderId="21" xfId="0" applyFont="1" applyFill="1" applyBorder="1"/>
    <xf numFmtId="165" fontId="16" fillId="33" borderId="22" xfId="1" applyNumberFormat="1" applyFont="1" applyFill="1" applyBorder="1"/>
    <xf numFmtId="9" fontId="16" fillId="33" borderId="25" xfId="2" applyNumberFormat="1" applyFont="1" applyFill="1" applyBorder="1"/>
    <xf numFmtId="0" fontId="16" fillId="0" borderId="21" xfId="0" applyFont="1" applyBorder="1"/>
    <xf numFmtId="166" fontId="16" fillId="0" borderId="22" xfId="0" applyNumberFormat="1" applyFont="1" applyBorder="1"/>
    <xf numFmtId="9" fontId="16" fillId="0" borderId="23" xfId="2" applyFont="1" applyBorder="1"/>
    <xf numFmtId="0" fontId="16" fillId="33" borderId="0" xfId="0" applyFont="1" applyFill="1" applyBorder="1"/>
    <xf numFmtId="165" fontId="16" fillId="33" borderId="0" xfId="1" applyNumberFormat="1" applyFont="1" applyFill="1" applyBorder="1"/>
    <xf numFmtId="9" fontId="16" fillId="33" borderId="0" xfId="2" applyNumberFormat="1" applyFont="1" applyFill="1" applyBorder="1"/>
    <xf numFmtId="9" fontId="0" fillId="33" borderId="19" xfId="2" applyFont="1" applyFill="1" applyBorder="1" applyAlignment="1">
      <alignment horizontal="right"/>
    </xf>
    <xf numFmtId="9" fontId="0" fillId="33" borderId="26" xfId="2" applyFont="1" applyFill="1" applyBorder="1" applyAlignment="1">
      <alignment horizontal="right"/>
    </xf>
    <xf numFmtId="9" fontId="0" fillId="33" borderId="23" xfId="2" applyFont="1" applyFill="1" applyBorder="1" applyAlignment="1">
      <alignment horizontal="right"/>
    </xf>
    <xf numFmtId="166" fontId="0" fillId="33" borderId="18" xfId="1" applyNumberFormat="1" applyFont="1" applyFill="1" applyBorder="1" applyAlignment="1">
      <alignment horizontal="right"/>
    </xf>
    <xf numFmtId="166" fontId="0" fillId="33" borderId="10" xfId="1" applyNumberFormat="1" applyFont="1" applyFill="1" applyBorder="1" applyAlignment="1">
      <alignment horizontal="right"/>
    </xf>
    <xf numFmtId="166" fontId="0" fillId="33" borderId="22" xfId="1" applyNumberFormat="1" applyFont="1" applyFill="1" applyBorder="1" applyAlignment="1">
      <alignment horizontal="right"/>
    </xf>
    <xf numFmtId="0" fontId="0" fillId="33" borderId="32" xfId="0" applyFill="1" applyBorder="1"/>
    <xf numFmtId="9" fontId="0" fillId="33" borderId="24" xfId="2" applyFont="1" applyFill="1" applyBorder="1"/>
    <xf numFmtId="166" fontId="0" fillId="33" borderId="32" xfId="1" applyNumberFormat="1" applyFont="1" applyFill="1" applyBorder="1"/>
    <xf numFmtId="0" fontId="0" fillId="0" borderId="10" xfId="0" applyBorder="1"/>
    <xf numFmtId="0" fontId="0" fillId="0" borderId="22" xfId="0" applyBorder="1"/>
    <xf numFmtId="0" fontId="0" fillId="0" borderId="31" xfId="0" applyBorder="1"/>
    <xf numFmtId="0" fontId="0" fillId="0" borderId="32" xfId="0" applyBorder="1"/>
    <xf numFmtId="166" fontId="0" fillId="0" borderId="32" xfId="1" applyNumberFormat="1" applyFont="1" applyBorder="1"/>
    <xf numFmtId="0" fontId="16" fillId="35" borderId="33" xfId="0" applyFont="1" applyFill="1" applyBorder="1" applyAlignment="1">
      <alignment horizontal="center"/>
    </xf>
    <xf numFmtId="0" fontId="16" fillId="35" borderId="34" xfId="0" applyFont="1" applyFill="1" applyBorder="1" applyAlignment="1">
      <alignment horizontal="center"/>
    </xf>
    <xf numFmtId="0" fontId="19" fillId="0" borderId="30" xfId="0" applyFont="1" applyBorder="1" applyAlignment="1" applyProtection="1">
      <alignment horizontal="center" vertical="center"/>
      <protection hidden="1"/>
    </xf>
    <xf numFmtId="166" fontId="0" fillId="33" borderId="38" xfId="1" applyNumberFormat="1" applyFont="1" applyFill="1" applyBorder="1"/>
    <xf numFmtId="166" fontId="0" fillId="0" borderId="18" xfId="1" applyNumberFormat="1" applyFont="1" applyBorder="1" applyAlignment="1">
      <alignment horizontal="center"/>
    </xf>
    <xf numFmtId="166" fontId="0" fillId="0" borderId="10" xfId="1" applyNumberFormat="1" applyFont="1" applyBorder="1" applyAlignment="1">
      <alignment horizontal="center"/>
    </xf>
    <xf numFmtId="166" fontId="0" fillId="0" borderId="22" xfId="1" applyNumberFormat="1" applyFont="1" applyBorder="1" applyAlignment="1">
      <alignment horizontal="center"/>
    </xf>
    <xf numFmtId="0" fontId="16" fillId="33" borderId="0" xfId="0" applyFont="1" applyFill="1" applyAlignment="1">
      <alignment horizontal="center"/>
    </xf>
    <xf numFmtId="0" fontId="13" fillId="34" borderId="11" xfId="0" applyFont="1" applyFill="1" applyBorder="1" applyAlignment="1">
      <alignment horizontal="center" vertical="center" wrapText="1"/>
    </xf>
    <xf numFmtId="0" fontId="13" fillId="34" borderId="12" xfId="0" applyFont="1" applyFill="1" applyBorder="1" applyAlignment="1">
      <alignment horizontal="center" vertical="center" wrapText="1"/>
    </xf>
    <xf numFmtId="0" fontId="13" fillId="34" borderId="13" xfId="0" applyFont="1" applyFill="1" applyBorder="1" applyAlignment="1">
      <alignment horizontal="center" vertical="center" wrapText="1"/>
    </xf>
    <xf numFmtId="0" fontId="13" fillId="34" borderId="14" xfId="0" applyFont="1" applyFill="1" applyBorder="1" applyAlignment="1">
      <alignment horizontal="center" vertical="center" wrapText="1"/>
    </xf>
    <xf numFmtId="0" fontId="13" fillId="34" borderId="15" xfId="0" applyFont="1" applyFill="1" applyBorder="1" applyAlignment="1">
      <alignment horizontal="center" vertical="center" wrapText="1"/>
    </xf>
    <xf numFmtId="0" fontId="13" fillId="34" borderId="16" xfId="0" applyFont="1" applyFill="1" applyBorder="1" applyAlignment="1">
      <alignment horizontal="center" vertical="center" wrapText="1"/>
    </xf>
    <xf numFmtId="0" fontId="16" fillId="35" borderId="17" xfId="0" applyFont="1" applyFill="1" applyBorder="1" applyAlignment="1">
      <alignment horizontal="center" vertical="center"/>
    </xf>
    <xf numFmtId="0" fontId="16" fillId="35" borderId="28" xfId="0" applyFont="1" applyFill="1" applyBorder="1" applyAlignment="1">
      <alignment horizontal="center" vertical="center"/>
    </xf>
    <xf numFmtId="0" fontId="16" fillId="35" borderId="18" xfId="0" applyFont="1" applyFill="1" applyBorder="1" applyAlignment="1">
      <alignment horizontal="center" vertical="center"/>
    </xf>
    <xf numFmtId="0" fontId="16" fillId="35" borderId="29" xfId="0" applyFont="1" applyFill="1" applyBorder="1" applyAlignment="1">
      <alignment horizontal="center" vertical="center"/>
    </xf>
    <xf numFmtId="0" fontId="16" fillId="35" borderId="18" xfId="0" applyFont="1" applyFill="1" applyBorder="1" applyAlignment="1">
      <alignment horizontal="center" vertical="center" wrapText="1"/>
    </xf>
    <xf numFmtId="0" fontId="16" fillId="35" borderId="22" xfId="0" applyFont="1" applyFill="1" applyBorder="1" applyAlignment="1">
      <alignment horizontal="center" vertical="center" wrapText="1"/>
    </xf>
    <xf numFmtId="0" fontId="16" fillId="35" borderId="19" xfId="0" applyFont="1" applyFill="1" applyBorder="1" applyAlignment="1">
      <alignment horizontal="center" vertical="center" wrapText="1"/>
    </xf>
    <xf numFmtId="0" fontId="16" fillId="35" borderId="23" xfId="0" applyFont="1" applyFill="1" applyBorder="1" applyAlignment="1">
      <alignment horizontal="center" vertical="center" wrapText="1"/>
    </xf>
    <xf numFmtId="0" fontId="16" fillId="35" borderId="21" xfId="0" applyFont="1" applyFill="1" applyBorder="1" applyAlignment="1">
      <alignment horizontal="center" vertical="center"/>
    </xf>
    <xf numFmtId="0" fontId="16" fillId="35" borderId="22" xfId="0" applyFont="1" applyFill="1" applyBorder="1" applyAlignment="1">
      <alignment horizontal="center" vertical="center"/>
    </xf>
    <xf numFmtId="0" fontId="16" fillId="35" borderId="19" xfId="0" applyFont="1" applyFill="1" applyBorder="1" applyAlignment="1">
      <alignment horizontal="center" wrapText="1"/>
    </xf>
    <xf numFmtId="0" fontId="16" fillId="35" borderId="27" xfId="0" applyFont="1" applyFill="1" applyBorder="1" applyAlignment="1">
      <alignment horizontal="center" wrapText="1"/>
    </xf>
    <xf numFmtId="0" fontId="16" fillId="35" borderId="23" xfId="0" applyFont="1" applyFill="1" applyBorder="1" applyAlignment="1">
      <alignment horizontal="center" wrapText="1"/>
    </xf>
    <xf numFmtId="0" fontId="0" fillId="33" borderId="17" xfId="0" applyFill="1" applyBorder="1" applyAlignment="1">
      <alignment horizontal="center" vertical="center"/>
    </xf>
    <xf numFmtId="0" fontId="0" fillId="33" borderId="20" xfId="0" applyFill="1" applyBorder="1" applyAlignment="1">
      <alignment horizontal="center" vertical="center"/>
    </xf>
    <xf numFmtId="0" fontId="0" fillId="33" borderId="21" xfId="0" applyFill="1" applyBorder="1" applyAlignment="1">
      <alignment horizontal="center" vertical="center"/>
    </xf>
    <xf numFmtId="0" fontId="0" fillId="33" borderId="18" xfId="0" applyFill="1" applyBorder="1" applyAlignment="1">
      <alignment horizontal="center" vertical="center"/>
    </xf>
    <xf numFmtId="0" fontId="0" fillId="33" borderId="10" xfId="0" applyFill="1" applyBorder="1" applyAlignment="1">
      <alignment horizontal="center" vertical="center"/>
    </xf>
    <xf numFmtId="0" fontId="0" fillId="33" borderId="22" xfId="0" applyFill="1" applyBorder="1" applyAlignment="1">
      <alignment horizontal="center" vertical="center"/>
    </xf>
    <xf numFmtId="0" fontId="0" fillId="33" borderId="31" xfId="0" applyFill="1" applyBorder="1" applyAlignment="1">
      <alignment horizontal="center" vertical="center"/>
    </xf>
    <xf numFmtId="0" fontId="0" fillId="33" borderId="32" xfId="0" applyFill="1" applyBorder="1" applyAlignment="1">
      <alignment horizontal="center" vertical="center"/>
    </xf>
    <xf numFmtId="0" fontId="13" fillId="34" borderId="17" xfId="0" applyFont="1" applyFill="1" applyBorder="1" applyAlignment="1">
      <alignment horizontal="center" vertical="center" wrapText="1"/>
    </xf>
    <xf numFmtId="0" fontId="13" fillId="34" borderId="18" xfId="0" applyFont="1" applyFill="1" applyBorder="1" applyAlignment="1">
      <alignment horizontal="center" vertical="center" wrapText="1"/>
    </xf>
    <xf numFmtId="0" fontId="13" fillId="34" borderId="19" xfId="0" applyFont="1" applyFill="1" applyBorder="1" applyAlignment="1">
      <alignment horizontal="center" vertical="center" wrapText="1"/>
    </xf>
    <xf numFmtId="0" fontId="13" fillId="34" borderId="21" xfId="0" applyFont="1" applyFill="1" applyBorder="1" applyAlignment="1">
      <alignment horizontal="center" vertical="center" wrapText="1"/>
    </xf>
    <xf numFmtId="0" fontId="13" fillId="34" borderId="22" xfId="0" applyFont="1" applyFill="1" applyBorder="1" applyAlignment="1">
      <alignment horizontal="center" vertical="center" wrapText="1"/>
    </xf>
    <xf numFmtId="0" fontId="13" fillId="34" borderId="23" xfId="0" applyFont="1" applyFill="1" applyBorder="1" applyAlignment="1">
      <alignment horizontal="center" vertical="center" wrapText="1"/>
    </xf>
    <xf numFmtId="0" fontId="16" fillId="35" borderId="29" xfId="0" applyFont="1" applyFill="1" applyBorder="1" applyAlignment="1">
      <alignment horizontal="center" vertical="center" wrapText="1"/>
    </xf>
    <xf numFmtId="0" fontId="16" fillId="35" borderId="27" xfId="0" applyFont="1" applyFill="1" applyBorder="1" applyAlignment="1">
      <alignment horizontal="center" vertical="center" wrapText="1"/>
    </xf>
    <xf numFmtId="0" fontId="16" fillId="35" borderId="36" xfId="0" applyFont="1" applyFill="1" applyBorder="1" applyAlignment="1">
      <alignment horizontal="center" vertical="center" wrapText="1"/>
    </xf>
    <xf numFmtId="0" fontId="16" fillId="35" borderId="25" xfId="0" applyFont="1" applyFill="1" applyBorder="1" applyAlignment="1">
      <alignment horizontal="center" vertical="center" wrapText="1"/>
    </xf>
    <xf numFmtId="0" fontId="16" fillId="35" borderId="39" xfId="0" applyFont="1" applyFill="1" applyBorder="1" applyAlignment="1">
      <alignment horizontal="center" vertical="center"/>
    </xf>
    <xf numFmtId="0" fontId="16" fillId="35" borderId="40" xfId="0" applyFont="1" applyFill="1" applyBorder="1" applyAlignment="1">
      <alignment horizontal="center" vertical="center"/>
    </xf>
    <xf numFmtId="0" fontId="16" fillId="35" borderId="37" xfId="0" applyFont="1" applyFill="1" applyBorder="1" applyAlignment="1">
      <alignment horizontal="center" vertical="center"/>
    </xf>
    <xf numFmtId="0" fontId="16" fillId="35" borderId="38" xfId="0" applyFont="1" applyFill="1" applyBorder="1" applyAlignment="1">
      <alignment horizontal="center" vertical="center"/>
    </xf>
    <xf numFmtId="0" fontId="16" fillId="35" borderId="37" xfId="0" applyFont="1" applyFill="1" applyBorder="1" applyAlignment="1">
      <alignment horizontal="center" vertical="center" wrapText="1"/>
    </xf>
    <xf numFmtId="0" fontId="16" fillId="35" borderId="38" xfId="0" applyFont="1" applyFill="1" applyBorder="1" applyAlignment="1">
      <alignment horizontal="center" vertical="center" wrapText="1"/>
    </xf>
    <xf numFmtId="0" fontId="0" fillId="0" borderId="10" xfId="0" applyBorder="1" applyAlignment="1">
      <alignment horizontal="center"/>
    </xf>
    <xf numFmtId="0" fontId="0" fillId="0" borderId="26" xfId="0" applyBorder="1" applyAlignment="1">
      <alignment horizontal="center"/>
    </xf>
    <xf numFmtId="0" fontId="13" fillId="34" borderId="11" xfId="0" applyFont="1" applyFill="1" applyBorder="1" applyAlignment="1">
      <alignment horizontal="center" vertical="center"/>
    </xf>
    <xf numFmtId="0" fontId="13" fillId="34" borderId="12" xfId="0" applyFont="1" applyFill="1" applyBorder="1" applyAlignment="1">
      <alignment horizontal="center" vertical="center"/>
    </xf>
    <xf numFmtId="0" fontId="13" fillId="34" borderId="13" xfId="0" applyFont="1" applyFill="1" applyBorder="1" applyAlignment="1">
      <alignment horizontal="center" vertical="center"/>
    </xf>
    <xf numFmtId="0" fontId="16" fillId="35" borderId="17" xfId="0" applyFont="1" applyFill="1" applyBorder="1" applyAlignment="1">
      <alignment horizontal="center" vertical="center" wrapText="1"/>
    </xf>
    <xf numFmtId="0" fontId="16" fillId="35" borderId="21" xfId="0" applyFont="1" applyFill="1" applyBorder="1" applyAlignment="1">
      <alignment horizontal="center" vertical="center" wrapText="1"/>
    </xf>
    <xf numFmtId="0" fontId="13" fillId="34" borderId="14" xfId="0" applyFont="1" applyFill="1" applyBorder="1" applyAlignment="1">
      <alignment horizontal="center" vertical="center"/>
    </xf>
    <xf numFmtId="0" fontId="13" fillId="34" borderId="15" xfId="0" applyFont="1" applyFill="1" applyBorder="1" applyAlignment="1">
      <alignment horizontal="center" vertical="center"/>
    </xf>
    <xf numFmtId="0" fontId="13" fillId="34" borderId="16" xfId="0" applyFont="1" applyFill="1" applyBorder="1" applyAlignment="1">
      <alignment horizontal="center" vertical="center"/>
    </xf>
    <xf numFmtId="0" fontId="13" fillId="34" borderId="17" xfId="0" applyFont="1" applyFill="1" applyBorder="1" applyAlignment="1">
      <alignment horizontal="center" vertical="center"/>
    </xf>
    <xf numFmtId="0" fontId="13" fillId="34" borderId="18" xfId="0" applyFont="1" applyFill="1" applyBorder="1" applyAlignment="1">
      <alignment horizontal="center" vertical="center"/>
    </xf>
    <xf numFmtId="0" fontId="13" fillId="34" borderId="19" xfId="0" applyFont="1" applyFill="1" applyBorder="1" applyAlignment="1">
      <alignment horizontal="center" vertical="center"/>
    </xf>
    <xf numFmtId="0" fontId="13" fillId="34" borderId="21" xfId="0" applyFont="1" applyFill="1" applyBorder="1" applyAlignment="1">
      <alignment horizontal="center" vertical="center"/>
    </xf>
    <xf numFmtId="0" fontId="13" fillId="34" borderId="22" xfId="0" applyFont="1" applyFill="1" applyBorder="1" applyAlignment="1">
      <alignment horizontal="center" vertical="center"/>
    </xf>
    <xf numFmtId="0" fontId="13" fillId="34" borderId="23" xfId="0" applyFont="1" applyFill="1" applyBorder="1" applyAlignment="1">
      <alignment horizontal="center" vertical="center"/>
    </xf>
    <xf numFmtId="0" fontId="16" fillId="35" borderId="18" xfId="0" applyFont="1" applyFill="1" applyBorder="1" applyAlignment="1">
      <alignment horizontal="center" wrapText="1"/>
    </xf>
    <xf numFmtId="0" fontId="16" fillId="35" borderId="22" xfId="0" applyFont="1" applyFill="1" applyBorder="1" applyAlignment="1">
      <alignment horizontal="center" wrapText="1"/>
    </xf>
    <xf numFmtId="0" fontId="16" fillId="35" borderId="29" xfId="0" applyFont="1" applyFill="1" applyBorder="1" applyAlignment="1">
      <alignment horizontal="center" wrapText="1"/>
    </xf>
    <xf numFmtId="0" fontId="0" fillId="0" borderId="22" xfId="0" applyBorder="1" applyAlignment="1">
      <alignment horizontal="center"/>
    </xf>
    <xf numFmtId="0" fontId="0" fillId="0" borderId="23" xfId="0" applyBorder="1" applyAlignment="1">
      <alignment horizontal="center"/>
    </xf>
    <xf numFmtId="0" fontId="13" fillId="34" borderId="41" xfId="0" applyFont="1" applyFill="1" applyBorder="1" applyAlignment="1">
      <alignment horizontal="center"/>
    </xf>
    <xf numFmtId="0" fontId="13" fillId="34" borderId="42" xfId="0" applyFont="1" applyFill="1" applyBorder="1" applyAlignment="1">
      <alignment horizontal="center"/>
    </xf>
    <xf numFmtId="0" fontId="13" fillId="34" borderId="43" xfId="0" applyFont="1" applyFill="1" applyBorder="1" applyAlignment="1">
      <alignment horizontal="center"/>
    </xf>
    <xf numFmtId="0" fontId="0" fillId="0" borderId="32" xfId="0" applyBorder="1" applyAlignment="1">
      <alignment horizontal="center"/>
    </xf>
    <xf numFmtId="0" fontId="0" fillId="0" borderId="24" xfId="0" applyBorder="1" applyAlignment="1">
      <alignment horizontal="center"/>
    </xf>
    <xf numFmtId="0" fontId="16" fillId="35" borderId="34" xfId="0" applyFont="1" applyFill="1" applyBorder="1" applyAlignment="1">
      <alignment horizontal="center"/>
    </xf>
    <xf numFmtId="0" fontId="16" fillId="35" borderId="35" xfId="0" applyFont="1" applyFill="1" applyBorder="1" applyAlignment="1">
      <alignment horizontal="center"/>
    </xf>
  </cellXfs>
  <cellStyles count="45">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Hipervínculo" xfId="44" builtinId="8"/>
    <cellStyle name="Incorrecto" xfId="9" builtinId="27" customBuiltin="1"/>
    <cellStyle name="Millares" xfId="1" builtinId="3"/>
    <cellStyle name="Neutral" xfId="10" builtinId="28" customBuiltin="1"/>
    <cellStyle name="Normal" xfId="0" builtinId="0"/>
    <cellStyle name="Notas" xfId="17" builtinId="10" customBuiltin="1"/>
    <cellStyle name="Porcentaje" xfId="2" builtinId="5"/>
    <cellStyle name="Salida" xfId="12" builtinId="21" customBuiltin="1"/>
    <cellStyle name="Texto de advertencia" xfId="16" builtinId="11" customBuiltin="1"/>
    <cellStyle name="Texto explicativo" xfId="18" builtinId="53" customBuiltin="1"/>
    <cellStyle name="Título" xfId="3" builtinId="15" customBuiltin="1"/>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r>
              <a:rPr lang="es-CO"/>
              <a:t>Mercado Primario</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Hoja1!$D$22</c:f>
              <c:strCache>
                <c:ptCount val="1"/>
                <c:pt idx="0">
                  <c:v>2016</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Hoja1!$B$24:$B$35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Hoja1!$D$24:$D$35</c:f>
              <c:numCache>
                <c:formatCode>_(* #,##0_);_(* \(#,##0\);_(* "-"??_);_(@_)</c:formatCode>
                <c:ptCount val="12"/>
                <c:pt idx="0">
                  <c:v>5000</c:v>
                </c:pt>
                <c:pt idx="1">
                  <c:v>11722.222222222223</c:v>
                </c:pt>
                <c:pt idx="2">
                  <c:v>4700</c:v>
                </c:pt>
                <c:pt idx="3">
                  <c:v>5022.95</c:v>
                </c:pt>
                <c:pt idx="4">
                  <c:v>15747.058823529413</c:v>
                </c:pt>
                <c:pt idx="5">
                  <c:v>8000</c:v>
                </c:pt>
                <c:pt idx="6">
                  <c:v>8364</c:v>
                </c:pt>
                <c:pt idx="7">
                  <c:v>9728.5714285714294</c:v>
                </c:pt>
                <c:pt idx="8">
                  <c:v>7982.5</c:v>
                </c:pt>
                <c:pt idx="9">
                  <c:v>3954.5</c:v>
                </c:pt>
                <c:pt idx="10">
                  <c:v>4983.090909090909</c:v>
                </c:pt>
                <c:pt idx="11">
                  <c:v>12136.122807017544</c:v>
                </c:pt>
              </c:numCache>
            </c:numRef>
          </c:val>
          <c:extLst>
            <c:ext xmlns:c16="http://schemas.microsoft.com/office/drawing/2014/chart" uri="{C3380CC4-5D6E-409C-BE32-E72D297353CC}">
              <c16:uniqueId val="{00000001-8E46-4013-BF12-312137066AB6}"/>
            </c:ext>
          </c:extLst>
        </c:ser>
        <c:ser>
          <c:idx val="2"/>
          <c:order val="1"/>
          <c:tx>
            <c:strRef>
              <c:f>Hoja1!$E$22</c:f>
              <c:strCache>
                <c:ptCount val="1"/>
                <c:pt idx="0">
                  <c:v>2017</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Hoja1!$B$24:$B$35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Hoja1!$E$24:$E$35</c:f>
              <c:numCache>
                <c:formatCode>_(* #,##0_);_(* \(#,##0\);_(* "-"??_);_(@_)</c:formatCode>
                <c:ptCount val="12"/>
                <c:pt idx="0">
                  <c:v>16158.970588235294</c:v>
                </c:pt>
                <c:pt idx="1">
                  <c:v>10175.555555555555</c:v>
                </c:pt>
                <c:pt idx="2">
                  <c:v>3915.0769230769229</c:v>
                </c:pt>
                <c:pt idx="3">
                  <c:v>2400</c:v>
                </c:pt>
                <c:pt idx="4">
                  <c:v>3358.3333333333335</c:v>
                </c:pt>
                <c:pt idx="5">
                  <c:v>2623.0285714285715</c:v>
                </c:pt>
                <c:pt idx="6">
                  <c:v>3585.5</c:v>
                </c:pt>
                <c:pt idx="7">
                  <c:v>3398.3695652173915</c:v>
                </c:pt>
                <c:pt idx="8">
                  <c:v>4427.8571428571431</c:v>
                </c:pt>
                <c:pt idx="9">
                  <c:v>6618.333333333333</c:v>
                </c:pt>
                <c:pt idx="10">
                  <c:v>3056.8764044943819</c:v>
                </c:pt>
                <c:pt idx="11">
                  <c:v>4156.132075471698</c:v>
                </c:pt>
              </c:numCache>
            </c:numRef>
          </c:val>
          <c:extLst>
            <c:ext xmlns:c16="http://schemas.microsoft.com/office/drawing/2014/chart" uri="{C3380CC4-5D6E-409C-BE32-E72D297353CC}">
              <c16:uniqueId val="{00000002-8E46-4013-BF12-312137066AB6}"/>
            </c:ext>
          </c:extLst>
        </c:ser>
        <c:dLbls>
          <c:showLegendKey val="0"/>
          <c:showVal val="0"/>
          <c:showCatName val="0"/>
          <c:showSerName val="0"/>
          <c:showPercent val="0"/>
          <c:showBubbleSize val="0"/>
        </c:dLbls>
        <c:gapWidth val="219"/>
        <c:overlap val="-27"/>
        <c:axId val="25822256"/>
        <c:axId val="330465648"/>
      </c:barChart>
      <c:lineChart>
        <c:grouping val="standard"/>
        <c:varyColors val="0"/>
        <c:ser>
          <c:idx val="3"/>
          <c:order val="2"/>
          <c:tx>
            <c:strRef>
              <c:f>Hoja1!$F$22</c:f>
              <c:strCache>
                <c:ptCount val="1"/>
                <c:pt idx="0">
                  <c:v>Variación Porcentual</c:v>
                </c:pt>
              </c:strCache>
            </c:strRef>
          </c:tx>
          <c:spPr>
            <a:ln w="28575" cap="rnd">
              <a:solidFill>
                <a:schemeClr val="accent6">
                  <a:lumMod val="60000"/>
                </a:schemeClr>
              </a:solidFill>
              <a:round/>
            </a:ln>
            <a:effectLst/>
          </c:spPr>
          <c:marker>
            <c:symbol val="none"/>
          </c:marker>
          <c:val>
            <c:numRef>
              <c:f>Hoja1!$F$24:$F$35</c:f>
              <c:numCache>
                <c:formatCode>0%</c:formatCode>
                <c:ptCount val="12"/>
                <c:pt idx="0">
                  <c:v>2.2317941176470586</c:v>
                </c:pt>
                <c:pt idx="1">
                  <c:v>-0.1319431279620854</c:v>
                </c:pt>
                <c:pt idx="2">
                  <c:v>-0.16700490998363349</c:v>
                </c:pt>
                <c:pt idx="3">
                  <c:v>-0.52219313351715624</c:v>
                </c:pt>
                <c:pt idx="4">
                  <c:v>-0.78673266093886185</c:v>
                </c:pt>
                <c:pt idx="5">
                  <c:v>-0.67212142857142854</c:v>
                </c:pt>
                <c:pt idx="6">
                  <c:v>-0.5713175514108082</c:v>
                </c:pt>
                <c:pt idx="7">
                  <c:v>-0.65068154248866761</c:v>
                </c:pt>
                <c:pt idx="8">
                  <c:v>-0.4453044606505302</c:v>
                </c:pt>
                <c:pt idx="9">
                  <c:v>0.67362076958738992</c:v>
                </c:pt>
                <c:pt idx="10">
                  <c:v>-0.38655014322183745</c:v>
                </c:pt>
                <c:pt idx="11">
                  <c:v>-0.65754037417382816</c:v>
                </c:pt>
              </c:numCache>
            </c:numRef>
          </c:val>
          <c:smooth val="0"/>
          <c:extLst>
            <c:ext xmlns:c16="http://schemas.microsoft.com/office/drawing/2014/chart" uri="{C3380CC4-5D6E-409C-BE32-E72D297353CC}">
              <c16:uniqueId val="{00000003-8E46-4013-BF12-312137066AB6}"/>
            </c:ext>
          </c:extLst>
        </c:ser>
        <c:dLbls>
          <c:showLegendKey val="0"/>
          <c:showVal val="0"/>
          <c:showCatName val="0"/>
          <c:showSerName val="0"/>
          <c:showPercent val="0"/>
          <c:showBubbleSize val="0"/>
        </c:dLbls>
        <c:marker val="1"/>
        <c:smooth val="0"/>
        <c:axId val="25821008"/>
        <c:axId val="330519216"/>
      </c:lineChart>
      <c:catAx>
        <c:axId val="2582225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30465648"/>
        <c:crosses val="autoZero"/>
        <c:auto val="1"/>
        <c:lblAlgn val="ctr"/>
        <c:lblOffset val="100"/>
        <c:noMultiLvlLbl val="0"/>
      </c:catAx>
      <c:valAx>
        <c:axId val="330465648"/>
        <c:scaling>
          <c:orientation val="minMax"/>
          <c:max val="20000"/>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MBTUD</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5822256"/>
        <c:crosses val="autoZero"/>
        <c:crossBetween val="between"/>
      </c:valAx>
      <c:valAx>
        <c:axId val="330519216"/>
        <c:scaling>
          <c:orientation val="minMax"/>
        </c:scaling>
        <c:delete val="0"/>
        <c:axPos val="r"/>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5821008"/>
        <c:crosses val="max"/>
        <c:crossBetween val="between"/>
      </c:valAx>
      <c:catAx>
        <c:axId val="25821008"/>
        <c:scaling>
          <c:orientation val="minMax"/>
        </c:scaling>
        <c:delete val="1"/>
        <c:axPos val="b"/>
        <c:majorTickMark val="none"/>
        <c:minorTickMark val="none"/>
        <c:tickLblPos val="nextTo"/>
        <c:crossAx val="3305192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r>
              <a:rPr lang="en-US"/>
              <a:t>PRECIOS MERCADO SECUNDARIO</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endParaRPr lang="es-CO"/>
        </a:p>
      </c:txPr>
    </c:title>
    <c:autoTitleDeleted val="0"/>
    <c:plotArea>
      <c:layout/>
      <c:barChart>
        <c:barDir val="bar"/>
        <c:grouping val="clustered"/>
        <c:varyColors val="0"/>
        <c:ser>
          <c:idx val="1"/>
          <c:order val="0"/>
          <c:tx>
            <c:strRef>
              <c:f>Hoja9!$K$19</c:f>
              <c:strCache>
                <c:ptCount val="1"/>
                <c:pt idx="0">
                  <c:v>2016</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cat>
            <c:strRef>
              <c:f>Hoja9!$I$21:$I$32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Hoja9!$K$21:$K$32</c:f>
              <c:numCache>
                <c:formatCode>_-* #,##0.00_-;\-* #,##0.00_-;_-* "-"??_-;_-@_-</c:formatCode>
                <c:ptCount val="12"/>
                <c:pt idx="0">
                  <c:v>5.6404614262672021</c:v>
                </c:pt>
                <c:pt idx="1">
                  <c:v>4.8070631192168607</c:v>
                </c:pt>
                <c:pt idx="2">
                  <c:v>4.073303005305875</c:v>
                </c:pt>
                <c:pt idx="3">
                  <c:v>5.3795575116595691</c:v>
                </c:pt>
                <c:pt idx="4">
                  <c:v>4.3569185871299414</c:v>
                </c:pt>
                <c:pt idx="5">
                  <c:v>3.7745243244250966</c:v>
                </c:pt>
                <c:pt idx="6">
                  <c:v>4.2610775601917785</c:v>
                </c:pt>
                <c:pt idx="7">
                  <c:v>4.9116436071284149</c:v>
                </c:pt>
                <c:pt idx="8">
                  <c:v>4.634510301060712</c:v>
                </c:pt>
                <c:pt idx="9">
                  <c:v>4.2274230265242663</c:v>
                </c:pt>
                <c:pt idx="10">
                  <c:v>4.6061135763011301</c:v>
                </c:pt>
                <c:pt idx="11">
                  <c:v>3.6158401461136509</c:v>
                </c:pt>
              </c:numCache>
            </c:numRef>
          </c:val>
          <c:extLst>
            <c:ext xmlns:c16="http://schemas.microsoft.com/office/drawing/2014/chart" uri="{C3380CC4-5D6E-409C-BE32-E72D297353CC}">
              <c16:uniqueId val="{00000001-93F1-492D-B753-941CCD6E337D}"/>
            </c:ext>
          </c:extLst>
        </c:ser>
        <c:ser>
          <c:idx val="2"/>
          <c:order val="1"/>
          <c:tx>
            <c:strRef>
              <c:f>Hoja9!$L$19</c:f>
              <c:strCache>
                <c:ptCount val="1"/>
                <c:pt idx="0">
                  <c:v>2017</c:v>
                </c:pt>
              </c:strCache>
            </c:strRef>
          </c:tx>
          <c:spPr>
            <a:pattFill prst="narVert">
              <a:fgClr>
                <a:schemeClr val="accent4"/>
              </a:fgClr>
              <a:bgClr>
                <a:schemeClr val="accent4">
                  <a:lumMod val="20000"/>
                  <a:lumOff val="80000"/>
                </a:schemeClr>
              </a:bgClr>
            </a:pattFill>
            <a:ln>
              <a:noFill/>
            </a:ln>
            <a:effectLst>
              <a:innerShdw blurRad="114300">
                <a:schemeClr val="accent4"/>
              </a:innerShdw>
            </a:effectLst>
          </c:spPr>
          <c:invertIfNegative val="0"/>
          <c:cat>
            <c:strRef>
              <c:f>Hoja9!$I$21:$I$32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Hoja9!$L$21:$L$32</c:f>
              <c:numCache>
                <c:formatCode>_-* #,##0.00_-;\-* #,##0.00_-;_-* "-"??_-;_-@_-</c:formatCode>
                <c:ptCount val="12"/>
                <c:pt idx="0">
                  <c:v>4.3409023222551122</c:v>
                </c:pt>
                <c:pt idx="1">
                  <c:v>3.9470307483602523</c:v>
                </c:pt>
                <c:pt idx="2">
                  <c:v>3.2954239144113018</c:v>
                </c:pt>
                <c:pt idx="3">
                  <c:v>2.4755102992177607</c:v>
                </c:pt>
                <c:pt idx="4">
                  <c:v>3.1814593244343934</c:v>
                </c:pt>
                <c:pt idx="5">
                  <c:v>3.1838085953145234</c:v>
                </c:pt>
                <c:pt idx="6">
                  <c:v>3.1978269149193768</c:v>
                </c:pt>
                <c:pt idx="7">
                  <c:v>3.2046403565365003</c:v>
                </c:pt>
                <c:pt idx="8">
                  <c:v>2.8958032590089564</c:v>
                </c:pt>
                <c:pt idx="9">
                  <c:v>2.358757485953233</c:v>
                </c:pt>
                <c:pt idx="10">
                  <c:v>2.6790857864551647</c:v>
                </c:pt>
                <c:pt idx="11">
                  <c:v>2.5407766443678361</c:v>
                </c:pt>
              </c:numCache>
            </c:numRef>
          </c:val>
          <c:extLst>
            <c:ext xmlns:c16="http://schemas.microsoft.com/office/drawing/2014/chart" uri="{C3380CC4-5D6E-409C-BE32-E72D297353CC}">
              <c16:uniqueId val="{00000002-93F1-492D-B753-941CCD6E337D}"/>
            </c:ext>
          </c:extLst>
        </c:ser>
        <c:dLbls>
          <c:showLegendKey val="0"/>
          <c:showVal val="0"/>
          <c:showCatName val="0"/>
          <c:showSerName val="0"/>
          <c:showPercent val="0"/>
          <c:showBubbleSize val="0"/>
        </c:dLbls>
        <c:gapWidth val="227"/>
        <c:overlap val="-48"/>
        <c:axId val="424553056"/>
        <c:axId val="335608544"/>
      </c:barChart>
      <c:catAx>
        <c:axId val="424553056"/>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35608544"/>
        <c:crosses val="autoZero"/>
        <c:auto val="1"/>
        <c:lblAlgn val="ctr"/>
        <c:lblOffset val="100"/>
        <c:noMultiLvlLbl val="0"/>
      </c:catAx>
      <c:valAx>
        <c:axId val="335608544"/>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USD/MBTU</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00_-;\-* #,##0.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245530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PRECIOS OTRAS TRANSACCIONES DEL MERCADO MAYORISTA</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bar"/>
        <c:grouping val="clustered"/>
        <c:varyColors val="0"/>
        <c:ser>
          <c:idx val="1"/>
          <c:order val="0"/>
          <c:tx>
            <c:strRef>
              <c:f>Hoja9!$R$19</c:f>
              <c:strCache>
                <c:ptCount val="1"/>
                <c:pt idx="0">
                  <c:v>2016</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cat>
            <c:strRef>
              <c:f>Hoja9!$P$21:$P$32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Hoja9!$R$21:$R$32</c:f>
              <c:numCache>
                <c:formatCode>_-* #,##0.00_-;\-* #,##0.00_-;_-* "-"??_-;_-@_-</c:formatCode>
                <c:ptCount val="12"/>
                <c:pt idx="0">
                  <c:v>2.8431635991014073</c:v>
                </c:pt>
                <c:pt idx="1">
                  <c:v>7.4705504726280143</c:v>
                </c:pt>
                <c:pt idx="2">
                  <c:v>7.7337745804828666</c:v>
                </c:pt>
                <c:pt idx="3">
                  <c:v>5.2963656834635975</c:v>
                </c:pt>
                <c:pt idx="4">
                  <c:v>4.8137147780501417</c:v>
                </c:pt>
                <c:pt idx="5">
                  <c:v>3.2756956056222526</c:v>
                </c:pt>
                <c:pt idx="6">
                  <c:v>4.3168200552306963</c:v>
                </c:pt>
                <c:pt idx="7">
                  <c:v>3.7442785877142333</c:v>
                </c:pt>
                <c:pt idx="8">
                  <c:v>3.4310266515685397</c:v>
                </c:pt>
                <c:pt idx="9">
                  <c:v>4.1266858325421634</c:v>
                </c:pt>
                <c:pt idx="10">
                  <c:v>4.015111152925015</c:v>
                </c:pt>
                <c:pt idx="11">
                  <c:v>4.5014006742312098</c:v>
                </c:pt>
              </c:numCache>
            </c:numRef>
          </c:val>
          <c:extLst>
            <c:ext xmlns:c16="http://schemas.microsoft.com/office/drawing/2014/chart" uri="{C3380CC4-5D6E-409C-BE32-E72D297353CC}">
              <c16:uniqueId val="{00000001-D843-4220-82BA-FB65653C9EF4}"/>
            </c:ext>
          </c:extLst>
        </c:ser>
        <c:ser>
          <c:idx val="2"/>
          <c:order val="1"/>
          <c:tx>
            <c:strRef>
              <c:f>Hoja9!$S$19</c:f>
              <c:strCache>
                <c:ptCount val="1"/>
                <c:pt idx="0">
                  <c:v>2017</c:v>
                </c:pt>
              </c:strCache>
            </c:strRef>
          </c:tx>
          <c:spPr>
            <a:pattFill prst="narVert">
              <a:fgClr>
                <a:schemeClr val="accent4"/>
              </a:fgClr>
              <a:bgClr>
                <a:schemeClr val="accent4">
                  <a:lumMod val="20000"/>
                  <a:lumOff val="80000"/>
                </a:schemeClr>
              </a:bgClr>
            </a:pattFill>
            <a:ln>
              <a:noFill/>
            </a:ln>
            <a:effectLst>
              <a:innerShdw blurRad="114300">
                <a:schemeClr val="accent4"/>
              </a:innerShdw>
            </a:effectLst>
          </c:spPr>
          <c:invertIfNegative val="0"/>
          <c:cat>
            <c:strRef>
              <c:f>Hoja9!$P$21:$P$32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Hoja9!$S$21:$S$32</c:f>
              <c:numCache>
                <c:formatCode>_-* #,##0.00_-;\-* #,##0.00_-;_-* "-"??_-;_-@_-</c:formatCode>
                <c:ptCount val="12"/>
                <c:pt idx="0">
                  <c:v>4.4325958707740849</c:v>
                </c:pt>
                <c:pt idx="1">
                  <c:v>4.0526722550587442</c:v>
                </c:pt>
                <c:pt idx="2">
                  <c:v>2.5631646480058379</c:v>
                </c:pt>
                <c:pt idx="3">
                  <c:v>2.1500965660936817</c:v>
                </c:pt>
                <c:pt idx="4">
                  <c:v>2.2124923277263528</c:v>
                </c:pt>
                <c:pt idx="5">
                  <c:v>2.2625988306988463</c:v>
                </c:pt>
                <c:pt idx="6">
                  <c:v>2.7789314460172081</c:v>
                </c:pt>
                <c:pt idx="7">
                  <c:v>2.4751583623748985</c:v>
                </c:pt>
                <c:pt idx="8">
                  <c:v>6.3447194409487429</c:v>
                </c:pt>
                <c:pt idx="9">
                  <c:v>2.7444299016213307</c:v>
                </c:pt>
                <c:pt idx="10">
                  <c:v>3.6492185953261069</c:v>
                </c:pt>
                <c:pt idx="11">
                  <c:v>3.8638991240433902</c:v>
                </c:pt>
              </c:numCache>
            </c:numRef>
          </c:val>
          <c:extLst>
            <c:ext xmlns:c16="http://schemas.microsoft.com/office/drawing/2014/chart" uri="{C3380CC4-5D6E-409C-BE32-E72D297353CC}">
              <c16:uniqueId val="{00000002-D843-4220-82BA-FB65653C9EF4}"/>
            </c:ext>
          </c:extLst>
        </c:ser>
        <c:dLbls>
          <c:showLegendKey val="0"/>
          <c:showVal val="0"/>
          <c:showCatName val="0"/>
          <c:showSerName val="0"/>
          <c:showPercent val="0"/>
          <c:showBubbleSize val="0"/>
        </c:dLbls>
        <c:gapWidth val="227"/>
        <c:overlap val="-48"/>
        <c:axId val="424511456"/>
        <c:axId val="31123472"/>
      </c:barChart>
      <c:catAx>
        <c:axId val="424511456"/>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1123472"/>
        <c:crosses val="autoZero"/>
        <c:auto val="1"/>
        <c:lblAlgn val="ctr"/>
        <c:lblOffset val="100"/>
        <c:noMultiLvlLbl val="0"/>
      </c:catAx>
      <c:valAx>
        <c:axId val="31123472"/>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USD/MBTU</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00_-;\-* #,##0.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245114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n° negociaciones - suministro </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Hoja10!$D$22</c:f>
              <c:strCache>
                <c:ptCount val="1"/>
                <c:pt idx="0">
                  <c:v>2016</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Hoja10!$B$23:$B$25</c:f>
              <c:strCache>
                <c:ptCount val="3"/>
                <c:pt idx="0">
                  <c:v>Mercado Primario</c:v>
                </c:pt>
                <c:pt idx="1">
                  <c:v>Mercado Secundario</c:v>
                </c:pt>
                <c:pt idx="2">
                  <c:v>Otras Transacciones del Mercado Mayorista</c:v>
                </c:pt>
              </c:strCache>
            </c:strRef>
          </c:cat>
          <c:val>
            <c:numRef>
              <c:f>Hoja10!$D$23:$D$25</c:f>
              <c:numCache>
                <c:formatCode>_(* #,##0_);_(* \(#,##0\);_(* "-"??_);_(@_)</c:formatCode>
                <c:ptCount val="3"/>
                <c:pt idx="0">
                  <c:v>159</c:v>
                </c:pt>
                <c:pt idx="1">
                  <c:v>3430</c:v>
                </c:pt>
                <c:pt idx="2">
                  <c:v>982</c:v>
                </c:pt>
              </c:numCache>
            </c:numRef>
          </c:val>
          <c:extLst>
            <c:ext xmlns:c16="http://schemas.microsoft.com/office/drawing/2014/chart" uri="{C3380CC4-5D6E-409C-BE32-E72D297353CC}">
              <c16:uniqueId val="{00000000-1F7B-4F38-9188-7E741DA82245}"/>
            </c:ext>
          </c:extLst>
        </c:ser>
        <c:ser>
          <c:idx val="1"/>
          <c:order val="1"/>
          <c:tx>
            <c:strRef>
              <c:f>Hoja10!$E$22</c:f>
              <c:strCache>
                <c:ptCount val="1"/>
                <c:pt idx="0">
                  <c:v>2017</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Hoja10!$B$23:$B$25</c:f>
              <c:strCache>
                <c:ptCount val="3"/>
                <c:pt idx="0">
                  <c:v>Mercado Primario</c:v>
                </c:pt>
                <c:pt idx="1">
                  <c:v>Mercado Secundario</c:v>
                </c:pt>
                <c:pt idx="2">
                  <c:v>Otras Transacciones del Mercado Mayorista</c:v>
                </c:pt>
              </c:strCache>
            </c:strRef>
          </c:cat>
          <c:val>
            <c:numRef>
              <c:f>Hoja10!$E$23:$E$25</c:f>
              <c:numCache>
                <c:formatCode>_(* #,##0_);_(* \(#,##0\);_(* "-"??_);_(@_)</c:formatCode>
                <c:ptCount val="3"/>
                <c:pt idx="0">
                  <c:v>448</c:v>
                </c:pt>
                <c:pt idx="1">
                  <c:v>4943</c:v>
                </c:pt>
                <c:pt idx="2">
                  <c:v>1392</c:v>
                </c:pt>
              </c:numCache>
            </c:numRef>
          </c:val>
          <c:extLst>
            <c:ext xmlns:c16="http://schemas.microsoft.com/office/drawing/2014/chart" uri="{C3380CC4-5D6E-409C-BE32-E72D297353CC}">
              <c16:uniqueId val="{00000001-1F7B-4F38-9188-7E741DA82245}"/>
            </c:ext>
          </c:extLst>
        </c:ser>
        <c:dLbls>
          <c:showLegendKey val="0"/>
          <c:showVal val="0"/>
          <c:showCatName val="0"/>
          <c:showSerName val="0"/>
          <c:showPercent val="0"/>
          <c:showBubbleSize val="0"/>
        </c:dLbls>
        <c:gapWidth val="164"/>
        <c:overlap val="-22"/>
        <c:axId val="897981472"/>
        <c:axId val="219768304"/>
      </c:barChart>
      <c:catAx>
        <c:axId val="897981472"/>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19768304"/>
        <c:crosses val="autoZero"/>
        <c:auto val="1"/>
        <c:lblAlgn val="ctr"/>
        <c:lblOffset val="100"/>
        <c:noMultiLvlLbl val="0"/>
      </c:catAx>
      <c:valAx>
        <c:axId val="219768304"/>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8979814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n° negociaciones - transporte</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Hoja10!$J$22</c:f>
              <c:strCache>
                <c:ptCount val="1"/>
                <c:pt idx="0">
                  <c:v>2016</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Hoja10!$H$23:$H$24</c:f>
              <c:strCache>
                <c:ptCount val="2"/>
                <c:pt idx="0">
                  <c:v>Mercado Primario</c:v>
                </c:pt>
                <c:pt idx="1">
                  <c:v>Mercado Secundario</c:v>
                </c:pt>
              </c:strCache>
            </c:strRef>
          </c:cat>
          <c:val>
            <c:numRef>
              <c:f>Hoja10!$J$23:$J$24</c:f>
              <c:numCache>
                <c:formatCode>_(* #,##0_);_(* \(#,##0\);_(* "-"??_);_(@_)</c:formatCode>
                <c:ptCount val="2"/>
                <c:pt idx="0">
                  <c:v>314</c:v>
                </c:pt>
                <c:pt idx="1">
                  <c:v>3533</c:v>
                </c:pt>
              </c:numCache>
            </c:numRef>
          </c:val>
          <c:extLst>
            <c:ext xmlns:c16="http://schemas.microsoft.com/office/drawing/2014/chart" uri="{C3380CC4-5D6E-409C-BE32-E72D297353CC}">
              <c16:uniqueId val="{00000000-6230-4AAC-8AF5-2DA92D95C7C4}"/>
            </c:ext>
          </c:extLst>
        </c:ser>
        <c:ser>
          <c:idx val="1"/>
          <c:order val="1"/>
          <c:tx>
            <c:strRef>
              <c:f>Hoja10!$K$22</c:f>
              <c:strCache>
                <c:ptCount val="1"/>
                <c:pt idx="0">
                  <c:v>2017</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Hoja10!$H$23:$H$24</c:f>
              <c:strCache>
                <c:ptCount val="2"/>
                <c:pt idx="0">
                  <c:v>Mercado Primario</c:v>
                </c:pt>
                <c:pt idx="1">
                  <c:v>Mercado Secundario</c:v>
                </c:pt>
              </c:strCache>
            </c:strRef>
          </c:cat>
          <c:val>
            <c:numRef>
              <c:f>Hoja10!$K$23:$K$24</c:f>
              <c:numCache>
                <c:formatCode>_(* #,##0_);_(* \(#,##0\);_(* "-"??_);_(@_)</c:formatCode>
                <c:ptCount val="2"/>
                <c:pt idx="0">
                  <c:v>431</c:v>
                </c:pt>
                <c:pt idx="1">
                  <c:v>3689</c:v>
                </c:pt>
              </c:numCache>
            </c:numRef>
          </c:val>
          <c:extLst>
            <c:ext xmlns:c16="http://schemas.microsoft.com/office/drawing/2014/chart" uri="{C3380CC4-5D6E-409C-BE32-E72D297353CC}">
              <c16:uniqueId val="{00000001-6230-4AAC-8AF5-2DA92D95C7C4}"/>
            </c:ext>
          </c:extLst>
        </c:ser>
        <c:dLbls>
          <c:showLegendKey val="0"/>
          <c:showVal val="0"/>
          <c:showCatName val="0"/>
          <c:showSerName val="0"/>
          <c:showPercent val="0"/>
          <c:showBubbleSize val="0"/>
        </c:dLbls>
        <c:gapWidth val="164"/>
        <c:overlap val="-22"/>
        <c:axId val="897931136"/>
        <c:axId val="219744976"/>
      </c:barChart>
      <c:catAx>
        <c:axId val="8979311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19744976"/>
        <c:crosses val="autoZero"/>
        <c:auto val="1"/>
        <c:lblAlgn val="ctr"/>
        <c:lblOffset val="100"/>
        <c:noMultiLvlLbl val="0"/>
      </c:catAx>
      <c:valAx>
        <c:axId val="219744976"/>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8979311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Mercado Primario - suministro</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Hoja10!$D$45</c:f>
              <c:strCache>
                <c:ptCount val="1"/>
                <c:pt idx="0">
                  <c:v>2016</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Hoja10!$D$47:$D$58</c:f>
              <c:numCache>
                <c:formatCode>_(* #,##0_);_(* \(#,##0\);_(* "-"??_);_(@_)</c:formatCode>
                <c:ptCount val="12"/>
                <c:pt idx="0">
                  <c:v>1</c:v>
                </c:pt>
                <c:pt idx="1">
                  <c:v>9</c:v>
                </c:pt>
                <c:pt idx="2">
                  <c:v>3</c:v>
                </c:pt>
                <c:pt idx="3">
                  <c:v>20</c:v>
                </c:pt>
                <c:pt idx="4">
                  <c:v>17</c:v>
                </c:pt>
                <c:pt idx="5">
                  <c:v>6</c:v>
                </c:pt>
                <c:pt idx="6">
                  <c:v>10</c:v>
                </c:pt>
                <c:pt idx="7">
                  <c:v>7</c:v>
                </c:pt>
                <c:pt idx="8">
                  <c:v>8</c:v>
                </c:pt>
                <c:pt idx="9">
                  <c:v>10</c:v>
                </c:pt>
                <c:pt idx="10">
                  <c:v>11</c:v>
                </c:pt>
                <c:pt idx="11">
                  <c:v>57</c:v>
                </c:pt>
              </c:numCache>
            </c:numRef>
          </c:val>
          <c:extLst>
            <c:ext xmlns:c16="http://schemas.microsoft.com/office/drawing/2014/chart" uri="{C3380CC4-5D6E-409C-BE32-E72D297353CC}">
              <c16:uniqueId val="{00000000-CEDA-4DEA-99FF-754DEB9FD158}"/>
            </c:ext>
          </c:extLst>
        </c:ser>
        <c:ser>
          <c:idx val="1"/>
          <c:order val="1"/>
          <c:tx>
            <c:strRef>
              <c:f>Hoja10!$E$45</c:f>
              <c:strCache>
                <c:ptCount val="1"/>
                <c:pt idx="0">
                  <c:v>2017</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Hoja10!$E$47:$E$58</c:f>
              <c:numCache>
                <c:formatCode>_(* #,##0_);_(* \(#,##0\);_(* "-"??_);_(@_)</c:formatCode>
                <c:ptCount val="12"/>
                <c:pt idx="0">
                  <c:v>34</c:v>
                </c:pt>
                <c:pt idx="1">
                  <c:v>9</c:v>
                </c:pt>
                <c:pt idx="2">
                  <c:v>13</c:v>
                </c:pt>
                <c:pt idx="3">
                  <c:v>5</c:v>
                </c:pt>
                <c:pt idx="4">
                  <c:v>24</c:v>
                </c:pt>
                <c:pt idx="5">
                  <c:v>35</c:v>
                </c:pt>
                <c:pt idx="6">
                  <c:v>34</c:v>
                </c:pt>
                <c:pt idx="7">
                  <c:v>46</c:v>
                </c:pt>
                <c:pt idx="8">
                  <c:v>49</c:v>
                </c:pt>
                <c:pt idx="9">
                  <c:v>57</c:v>
                </c:pt>
                <c:pt idx="10">
                  <c:v>89</c:v>
                </c:pt>
                <c:pt idx="11">
                  <c:v>53</c:v>
                </c:pt>
              </c:numCache>
            </c:numRef>
          </c:val>
          <c:extLst>
            <c:ext xmlns:c16="http://schemas.microsoft.com/office/drawing/2014/chart" uri="{C3380CC4-5D6E-409C-BE32-E72D297353CC}">
              <c16:uniqueId val="{00000001-CEDA-4DEA-99FF-754DEB9FD158}"/>
            </c:ext>
          </c:extLst>
        </c:ser>
        <c:dLbls>
          <c:showLegendKey val="0"/>
          <c:showVal val="0"/>
          <c:showCatName val="0"/>
          <c:showSerName val="0"/>
          <c:showPercent val="0"/>
          <c:showBubbleSize val="0"/>
        </c:dLbls>
        <c:gapWidth val="164"/>
        <c:overlap val="-22"/>
        <c:axId val="29030672"/>
        <c:axId val="430503568"/>
      </c:barChart>
      <c:catAx>
        <c:axId val="29030672"/>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30503568"/>
        <c:crosses val="autoZero"/>
        <c:auto val="1"/>
        <c:lblAlgn val="ctr"/>
        <c:lblOffset val="100"/>
        <c:noMultiLvlLbl val="0"/>
      </c:catAx>
      <c:valAx>
        <c:axId val="430503568"/>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90306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mercado primario - transporte</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Hoja10!$D$78</c:f>
              <c:strCache>
                <c:ptCount val="1"/>
                <c:pt idx="0">
                  <c:v>2016</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Hoja10!$B$80:$B$91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Hoja10!$D$80:$D$91</c:f>
              <c:numCache>
                <c:formatCode>_(* #,##0_);_(* \(#,##0\);_(* "-"??_);_(@_)</c:formatCode>
                <c:ptCount val="12"/>
                <c:pt idx="0">
                  <c:v>62</c:v>
                </c:pt>
                <c:pt idx="1">
                  <c:v>51</c:v>
                </c:pt>
                <c:pt idx="2">
                  <c:v>53</c:v>
                </c:pt>
                <c:pt idx="3">
                  <c:v>30</c:v>
                </c:pt>
                <c:pt idx="4">
                  <c:v>25</c:v>
                </c:pt>
                <c:pt idx="5">
                  <c:v>19</c:v>
                </c:pt>
                <c:pt idx="6">
                  <c:v>4</c:v>
                </c:pt>
                <c:pt idx="7">
                  <c:v>6</c:v>
                </c:pt>
                <c:pt idx="8">
                  <c:v>2</c:v>
                </c:pt>
                <c:pt idx="9">
                  <c:v>2</c:v>
                </c:pt>
                <c:pt idx="10">
                  <c:v>24</c:v>
                </c:pt>
                <c:pt idx="11">
                  <c:v>36</c:v>
                </c:pt>
              </c:numCache>
            </c:numRef>
          </c:val>
          <c:extLst>
            <c:ext xmlns:c16="http://schemas.microsoft.com/office/drawing/2014/chart" uri="{C3380CC4-5D6E-409C-BE32-E72D297353CC}">
              <c16:uniqueId val="{00000000-F196-4B9C-A214-D58A26C14837}"/>
            </c:ext>
          </c:extLst>
        </c:ser>
        <c:ser>
          <c:idx val="1"/>
          <c:order val="1"/>
          <c:tx>
            <c:strRef>
              <c:f>Hoja10!$E$78</c:f>
              <c:strCache>
                <c:ptCount val="1"/>
                <c:pt idx="0">
                  <c:v>2017</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Hoja10!$B$80:$B$91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Hoja10!$E$80:$E$91</c:f>
              <c:numCache>
                <c:formatCode>_(* #,##0_);_(* \(#,##0\);_(* "-"??_);_(@_)</c:formatCode>
                <c:ptCount val="12"/>
                <c:pt idx="0">
                  <c:v>13</c:v>
                </c:pt>
                <c:pt idx="1">
                  <c:v>19</c:v>
                </c:pt>
                <c:pt idx="2">
                  <c:v>47</c:v>
                </c:pt>
                <c:pt idx="3">
                  <c:v>73</c:v>
                </c:pt>
                <c:pt idx="4">
                  <c:v>95</c:v>
                </c:pt>
                <c:pt idx="5">
                  <c:v>5</c:v>
                </c:pt>
                <c:pt idx="6">
                  <c:v>4</c:v>
                </c:pt>
                <c:pt idx="7">
                  <c:v>97</c:v>
                </c:pt>
                <c:pt idx="8">
                  <c:v>6</c:v>
                </c:pt>
                <c:pt idx="9">
                  <c:v>7</c:v>
                </c:pt>
                <c:pt idx="10">
                  <c:v>36</c:v>
                </c:pt>
                <c:pt idx="11">
                  <c:v>29</c:v>
                </c:pt>
              </c:numCache>
            </c:numRef>
          </c:val>
          <c:extLst>
            <c:ext xmlns:c16="http://schemas.microsoft.com/office/drawing/2014/chart" uri="{C3380CC4-5D6E-409C-BE32-E72D297353CC}">
              <c16:uniqueId val="{00000001-F196-4B9C-A214-D58A26C14837}"/>
            </c:ext>
          </c:extLst>
        </c:ser>
        <c:dLbls>
          <c:showLegendKey val="0"/>
          <c:showVal val="0"/>
          <c:showCatName val="0"/>
          <c:showSerName val="0"/>
          <c:showPercent val="0"/>
          <c:showBubbleSize val="0"/>
        </c:dLbls>
        <c:gapWidth val="164"/>
        <c:overlap val="-22"/>
        <c:axId val="37032207"/>
        <c:axId val="486730832"/>
      </c:barChart>
      <c:catAx>
        <c:axId val="37032207"/>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86730832"/>
        <c:crosses val="autoZero"/>
        <c:auto val="1"/>
        <c:lblAlgn val="ctr"/>
        <c:lblOffset val="100"/>
        <c:noMultiLvlLbl val="0"/>
      </c:catAx>
      <c:valAx>
        <c:axId val="486730832"/>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70322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Mercado secundario - suministro</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Hoja10!$J$45</c:f>
              <c:strCache>
                <c:ptCount val="1"/>
                <c:pt idx="0">
                  <c:v>2016</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Hoja10!$J$47:$J$58</c:f>
              <c:numCache>
                <c:formatCode>_-* #,##0_-;\-* #,##0_-;_-* "-"??_-;_-@_-</c:formatCode>
                <c:ptCount val="12"/>
                <c:pt idx="0">
                  <c:v>365</c:v>
                </c:pt>
                <c:pt idx="1">
                  <c:v>385</c:v>
                </c:pt>
                <c:pt idx="2">
                  <c:v>252</c:v>
                </c:pt>
                <c:pt idx="3">
                  <c:v>350</c:v>
                </c:pt>
                <c:pt idx="4">
                  <c:v>257</c:v>
                </c:pt>
                <c:pt idx="5">
                  <c:v>176</c:v>
                </c:pt>
                <c:pt idx="6">
                  <c:v>273</c:v>
                </c:pt>
                <c:pt idx="7">
                  <c:v>342</c:v>
                </c:pt>
                <c:pt idx="8">
                  <c:v>222</c:v>
                </c:pt>
                <c:pt idx="9">
                  <c:v>162</c:v>
                </c:pt>
                <c:pt idx="10">
                  <c:v>186</c:v>
                </c:pt>
                <c:pt idx="11">
                  <c:v>460</c:v>
                </c:pt>
              </c:numCache>
            </c:numRef>
          </c:val>
          <c:extLst>
            <c:ext xmlns:c16="http://schemas.microsoft.com/office/drawing/2014/chart" uri="{C3380CC4-5D6E-409C-BE32-E72D297353CC}">
              <c16:uniqueId val="{00000000-17AE-4325-8183-31576A72F3D1}"/>
            </c:ext>
          </c:extLst>
        </c:ser>
        <c:ser>
          <c:idx val="1"/>
          <c:order val="1"/>
          <c:tx>
            <c:strRef>
              <c:f>Hoja10!$K$45</c:f>
              <c:strCache>
                <c:ptCount val="1"/>
                <c:pt idx="0">
                  <c:v>2017</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Hoja10!$K$47:$K$58</c:f>
              <c:numCache>
                <c:formatCode>_-* #,##0_-;\-* #,##0_-;_-* "-"??_-;_-@_-</c:formatCode>
                <c:ptCount val="12"/>
                <c:pt idx="0">
                  <c:v>298</c:v>
                </c:pt>
                <c:pt idx="1">
                  <c:v>273</c:v>
                </c:pt>
                <c:pt idx="2">
                  <c:v>352</c:v>
                </c:pt>
                <c:pt idx="3">
                  <c:v>306</c:v>
                </c:pt>
                <c:pt idx="4">
                  <c:v>309</c:v>
                </c:pt>
                <c:pt idx="5">
                  <c:v>395</c:v>
                </c:pt>
                <c:pt idx="6">
                  <c:v>498</c:v>
                </c:pt>
                <c:pt idx="7">
                  <c:v>562</c:v>
                </c:pt>
                <c:pt idx="8">
                  <c:v>561</c:v>
                </c:pt>
                <c:pt idx="9">
                  <c:v>480</c:v>
                </c:pt>
                <c:pt idx="10">
                  <c:v>519</c:v>
                </c:pt>
                <c:pt idx="11">
                  <c:v>390</c:v>
                </c:pt>
              </c:numCache>
            </c:numRef>
          </c:val>
          <c:extLst>
            <c:ext xmlns:c16="http://schemas.microsoft.com/office/drawing/2014/chart" uri="{C3380CC4-5D6E-409C-BE32-E72D297353CC}">
              <c16:uniqueId val="{00000001-17AE-4325-8183-31576A72F3D1}"/>
            </c:ext>
          </c:extLst>
        </c:ser>
        <c:dLbls>
          <c:showLegendKey val="0"/>
          <c:showVal val="0"/>
          <c:showCatName val="0"/>
          <c:showSerName val="0"/>
          <c:showPercent val="0"/>
          <c:showBubbleSize val="0"/>
        </c:dLbls>
        <c:gapWidth val="164"/>
        <c:overlap val="-22"/>
        <c:axId val="29030672"/>
        <c:axId val="430503568"/>
      </c:barChart>
      <c:catAx>
        <c:axId val="29030672"/>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30503568"/>
        <c:crosses val="autoZero"/>
        <c:auto val="1"/>
        <c:lblAlgn val="ctr"/>
        <c:lblOffset val="100"/>
        <c:noMultiLvlLbl val="0"/>
      </c:catAx>
      <c:valAx>
        <c:axId val="430503568"/>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90306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mercado secundario - transporte</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Hoja10!$J$78</c:f>
              <c:strCache>
                <c:ptCount val="1"/>
                <c:pt idx="0">
                  <c:v>2016</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Hoja10!$B$80:$B$91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Hoja10!$J$80:$J$91</c:f>
              <c:numCache>
                <c:formatCode>_-* #,##0_-;\-* #,##0_-;_-* "-"??_-;_-@_-</c:formatCode>
                <c:ptCount val="12"/>
                <c:pt idx="0">
                  <c:v>265</c:v>
                </c:pt>
                <c:pt idx="1">
                  <c:v>364</c:v>
                </c:pt>
                <c:pt idx="2">
                  <c:v>368</c:v>
                </c:pt>
                <c:pt idx="3">
                  <c:v>308</c:v>
                </c:pt>
                <c:pt idx="4">
                  <c:v>317</c:v>
                </c:pt>
                <c:pt idx="5">
                  <c:v>242</c:v>
                </c:pt>
                <c:pt idx="6">
                  <c:v>253</c:v>
                </c:pt>
                <c:pt idx="7">
                  <c:v>239</c:v>
                </c:pt>
                <c:pt idx="8">
                  <c:v>264</c:v>
                </c:pt>
                <c:pt idx="9">
                  <c:v>286</c:v>
                </c:pt>
                <c:pt idx="10">
                  <c:v>270</c:v>
                </c:pt>
                <c:pt idx="11">
                  <c:v>357</c:v>
                </c:pt>
              </c:numCache>
            </c:numRef>
          </c:val>
          <c:extLst>
            <c:ext xmlns:c16="http://schemas.microsoft.com/office/drawing/2014/chart" uri="{C3380CC4-5D6E-409C-BE32-E72D297353CC}">
              <c16:uniqueId val="{00000000-76ED-4A62-BAAA-0E466723A336}"/>
            </c:ext>
          </c:extLst>
        </c:ser>
        <c:ser>
          <c:idx val="1"/>
          <c:order val="1"/>
          <c:tx>
            <c:strRef>
              <c:f>Hoja10!$K$78</c:f>
              <c:strCache>
                <c:ptCount val="1"/>
                <c:pt idx="0">
                  <c:v>2017</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Hoja10!$B$80:$B$91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Hoja10!$K$80:$K$91</c:f>
              <c:numCache>
                <c:formatCode>_-* #,##0_-;\-* #,##0_-;_-* "-"??_-;_-@_-</c:formatCode>
                <c:ptCount val="12"/>
                <c:pt idx="0">
                  <c:v>324</c:v>
                </c:pt>
                <c:pt idx="1">
                  <c:v>224</c:v>
                </c:pt>
                <c:pt idx="2">
                  <c:v>290</c:v>
                </c:pt>
                <c:pt idx="3">
                  <c:v>356</c:v>
                </c:pt>
                <c:pt idx="4">
                  <c:v>205</c:v>
                </c:pt>
                <c:pt idx="5">
                  <c:v>295</c:v>
                </c:pt>
                <c:pt idx="6">
                  <c:v>347</c:v>
                </c:pt>
                <c:pt idx="7">
                  <c:v>271</c:v>
                </c:pt>
                <c:pt idx="8">
                  <c:v>248</c:v>
                </c:pt>
                <c:pt idx="9">
                  <c:v>329</c:v>
                </c:pt>
                <c:pt idx="10">
                  <c:v>415</c:v>
                </c:pt>
                <c:pt idx="11">
                  <c:v>385</c:v>
                </c:pt>
              </c:numCache>
            </c:numRef>
          </c:val>
          <c:extLst>
            <c:ext xmlns:c16="http://schemas.microsoft.com/office/drawing/2014/chart" uri="{C3380CC4-5D6E-409C-BE32-E72D297353CC}">
              <c16:uniqueId val="{00000001-76ED-4A62-BAAA-0E466723A336}"/>
            </c:ext>
          </c:extLst>
        </c:ser>
        <c:dLbls>
          <c:showLegendKey val="0"/>
          <c:showVal val="0"/>
          <c:showCatName val="0"/>
          <c:showSerName val="0"/>
          <c:showPercent val="0"/>
          <c:showBubbleSize val="0"/>
        </c:dLbls>
        <c:gapWidth val="164"/>
        <c:overlap val="-22"/>
        <c:axId val="37032207"/>
        <c:axId val="486730832"/>
      </c:barChart>
      <c:catAx>
        <c:axId val="37032207"/>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86730832"/>
        <c:crosses val="autoZero"/>
        <c:auto val="1"/>
        <c:lblAlgn val="ctr"/>
        <c:lblOffset val="100"/>
        <c:noMultiLvlLbl val="0"/>
      </c:catAx>
      <c:valAx>
        <c:axId val="486730832"/>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70322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Mercado secundario - suministro</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Hoja10!$P$45</c:f>
              <c:strCache>
                <c:ptCount val="1"/>
                <c:pt idx="0">
                  <c:v>2016</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Hoja10!$P$47:$P$58</c:f>
              <c:numCache>
                <c:formatCode>_-* #,##0_-;\-* #,##0_-;_-* "-"??_-;_-@_-</c:formatCode>
                <c:ptCount val="12"/>
                <c:pt idx="0">
                  <c:v>11</c:v>
                </c:pt>
                <c:pt idx="1">
                  <c:v>19</c:v>
                </c:pt>
                <c:pt idx="2">
                  <c:v>48</c:v>
                </c:pt>
                <c:pt idx="3">
                  <c:v>28</c:v>
                </c:pt>
                <c:pt idx="4">
                  <c:v>23</c:v>
                </c:pt>
                <c:pt idx="5">
                  <c:v>46</c:v>
                </c:pt>
                <c:pt idx="6">
                  <c:v>81</c:v>
                </c:pt>
                <c:pt idx="7">
                  <c:v>95</c:v>
                </c:pt>
                <c:pt idx="8">
                  <c:v>68</c:v>
                </c:pt>
                <c:pt idx="9">
                  <c:v>66</c:v>
                </c:pt>
                <c:pt idx="10">
                  <c:v>420</c:v>
                </c:pt>
                <c:pt idx="11">
                  <c:v>77</c:v>
                </c:pt>
              </c:numCache>
            </c:numRef>
          </c:val>
          <c:extLst>
            <c:ext xmlns:c16="http://schemas.microsoft.com/office/drawing/2014/chart" uri="{C3380CC4-5D6E-409C-BE32-E72D297353CC}">
              <c16:uniqueId val="{00000000-4086-4D7B-900A-CAB2031FFCD1}"/>
            </c:ext>
          </c:extLst>
        </c:ser>
        <c:ser>
          <c:idx val="1"/>
          <c:order val="1"/>
          <c:tx>
            <c:strRef>
              <c:f>Hoja10!$Q$45</c:f>
              <c:strCache>
                <c:ptCount val="1"/>
                <c:pt idx="0">
                  <c:v>2017</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Hoja10!$Q$47:$Q$58</c:f>
              <c:numCache>
                <c:formatCode>_-* #,##0_-;\-* #,##0_-;_-* "-"??_-;_-@_-</c:formatCode>
                <c:ptCount val="12"/>
                <c:pt idx="0">
                  <c:v>67</c:v>
                </c:pt>
                <c:pt idx="1">
                  <c:v>82</c:v>
                </c:pt>
                <c:pt idx="2">
                  <c:v>90</c:v>
                </c:pt>
                <c:pt idx="3">
                  <c:v>73</c:v>
                </c:pt>
                <c:pt idx="4">
                  <c:v>75</c:v>
                </c:pt>
                <c:pt idx="5">
                  <c:v>108</c:v>
                </c:pt>
                <c:pt idx="6">
                  <c:v>106</c:v>
                </c:pt>
                <c:pt idx="7">
                  <c:v>144</c:v>
                </c:pt>
                <c:pt idx="8">
                  <c:v>170</c:v>
                </c:pt>
                <c:pt idx="9">
                  <c:v>139</c:v>
                </c:pt>
                <c:pt idx="10">
                  <c:v>207</c:v>
                </c:pt>
                <c:pt idx="11">
                  <c:v>131</c:v>
                </c:pt>
              </c:numCache>
            </c:numRef>
          </c:val>
          <c:extLst>
            <c:ext xmlns:c16="http://schemas.microsoft.com/office/drawing/2014/chart" uri="{C3380CC4-5D6E-409C-BE32-E72D297353CC}">
              <c16:uniqueId val="{00000001-4086-4D7B-900A-CAB2031FFCD1}"/>
            </c:ext>
          </c:extLst>
        </c:ser>
        <c:dLbls>
          <c:showLegendKey val="0"/>
          <c:showVal val="0"/>
          <c:showCatName val="0"/>
          <c:showSerName val="0"/>
          <c:showPercent val="0"/>
          <c:showBubbleSize val="0"/>
        </c:dLbls>
        <c:gapWidth val="164"/>
        <c:overlap val="-22"/>
        <c:axId val="29030672"/>
        <c:axId val="430503568"/>
      </c:barChart>
      <c:catAx>
        <c:axId val="29030672"/>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30503568"/>
        <c:crosses val="autoZero"/>
        <c:auto val="1"/>
        <c:lblAlgn val="ctr"/>
        <c:lblOffset val="100"/>
        <c:noMultiLvlLbl val="0"/>
      </c:catAx>
      <c:valAx>
        <c:axId val="430503568"/>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90306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solidFill>
                <a:latin typeface="+mn-lt"/>
                <a:ea typeface="+mn-ea"/>
                <a:cs typeface="+mn-cs"/>
              </a:defRPr>
            </a:pPr>
            <a:r>
              <a:rPr lang="en-US"/>
              <a:t>Cantidad de Energía Negociada 2017</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solidFill>
              <a:latin typeface="+mn-lt"/>
              <a:ea typeface="+mn-ea"/>
              <a:cs typeface="+mn-cs"/>
            </a:defRPr>
          </a:pPr>
          <a:endParaRPr lang="es-CO"/>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0555555555555555E-2"/>
          <c:y val="0.19432888597258677"/>
          <c:w val="0.96944444444444444"/>
          <c:h val="0.60601669582968787"/>
        </c:manualLayout>
      </c:layout>
      <c:pie3DChart>
        <c:varyColors val="1"/>
        <c:ser>
          <c:idx val="0"/>
          <c:order val="0"/>
          <c:dPt>
            <c:idx val="0"/>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636C-44CA-885E-07876FDA04F3}"/>
              </c:ext>
            </c:extLst>
          </c:dPt>
          <c:dPt>
            <c:idx val="1"/>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8EBC-4E83-9796-788DB9F5383E}"/>
              </c:ext>
            </c:extLst>
          </c:dPt>
          <c:dPt>
            <c:idx val="2"/>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636C-44CA-885E-07876FDA04F3}"/>
              </c:ext>
            </c:extLst>
          </c:dPt>
          <c:dLbls>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Hoja13!$C$17:$C$19</c:f>
              <c:strCache>
                <c:ptCount val="3"/>
                <c:pt idx="0">
                  <c:v>Mercado Primario</c:v>
                </c:pt>
                <c:pt idx="1">
                  <c:v>Mercado Secundario</c:v>
                </c:pt>
                <c:pt idx="2">
                  <c:v>Otras Transacciones del Mercado Mayorista</c:v>
                </c:pt>
              </c:strCache>
            </c:strRef>
          </c:cat>
          <c:val>
            <c:numRef>
              <c:f>Hoja13!$D$17:$D$19</c:f>
              <c:numCache>
                <c:formatCode>_(* #,##0_);_(* \(#,##0\);_(* "-"??_);_(@_)</c:formatCode>
                <c:ptCount val="3"/>
                <c:pt idx="0">
                  <c:v>2241066</c:v>
                </c:pt>
                <c:pt idx="1">
                  <c:v>6526346</c:v>
                </c:pt>
                <c:pt idx="2">
                  <c:v>6909704</c:v>
                </c:pt>
              </c:numCache>
            </c:numRef>
          </c:val>
          <c:extLst>
            <c:ext xmlns:c16="http://schemas.microsoft.com/office/drawing/2014/chart" uri="{C3380CC4-5D6E-409C-BE32-E72D297353CC}">
              <c16:uniqueId val="{00000000-8EBC-4E83-9796-788DB9F5383E}"/>
            </c:ext>
          </c:extLst>
        </c:ser>
        <c:dLbls>
          <c:dLblPos val="inEnd"/>
          <c:showLegendKey val="0"/>
          <c:showVal val="0"/>
          <c:showCatName val="0"/>
          <c:showSerName val="0"/>
          <c:showPercent val="1"/>
          <c:showBubbleSize val="0"/>
          <c:showLeaderLines val="1"/>
        </c:dLbls>
      </c:pie3DChart>
      <c:spPr>
        <a:noFill/>
        <a:ln>
          <a:noFill/>
        </a:ln>
        <a:effectLst/>
      </c:spPr>
    </c:plotArea>
    <c:legend>
      <c:legendPos val="b"/>
      <c:layout>
        <c:manualLayout>
          <c:xMode val="edge"/>
          <c:yMode val="edge"/>
          <c:x val="2.4205161854768155E-2"/>
          <c:y val="0.81423447069116361"/>
          <c:w val="0.94603412073490811"/>
          <c:h val="0.12558034412365121"/>
        </c:manualLayout>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r>
              <a:rPr lang="en-US"/>
              <a:t>Mercado Secundario</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Hoja1!$K$22</c:f>
              <c:strCache>
                <c:ptCount val="1"/>
                <c:pt idx="0">
                  <c:v>2016</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Hoja1!$I$24:$I$35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Hoja1!$K$24:$K$35</c:f>
              <c:numCache>
                <c:formatCode>_(* #,##0_);_(* \(#,##0\);_(* "-"??_);_(@_)</c:formatCode>
                <c:ptCount val="12"/>
                <c:pt idx="0">
                  <c:v>1596.6575342465753</c:v>
                </c:pt>
                <c:pt idx="1">
                  <c:v>1801.8675324675326</c:v>
                </c:pt>
                <c:pt idx="2">
                  <c:v>1948.2738095238096</c:v>
                </c:pt>
                <c:pt idx="3">
                  <c:v>2682.04</c:v>
                </c:pt>
                <c:pt idx="4">
                  <c:v>1755.9533073929961</c:v>
                </c:pt>
                <c:pt idx="5">
                  <c:v>2438.159090909091</c:v>
                </c:pt>
                <c:pt idx="6">
                  <c:v>2803.9194139194137</c:v>
                </c:pt>
                <c:pt idx="7">
                  <c:v>4403.5935672514615</c:v>
                </c:pt>
                <c:pt idx="8">
                  <c:v>2641.8603603603606</c:v>
                </c:pt>
                <c:pt idx="9">
                  <c:v>2882.9876543209875</c:v>
                </c:pt>
                <c:pt idx="10">
                  <c:v>2516.5215053763441</c:v>
                </c:pt>
                <c:pt idx="11">
                  <c:v>1472.35</c:v>
                </c:pt>
              </c:numCache>
            </c:numRef>
          </c:val>
          <c:extLst>
            <c:ext xmlns:c16="http://schemas.microsoft.com/office/drawing/2014/chart" uri="{C3380CC4-5D6E-409C-BE32-E72D297353CC}">
              <c16:uniqueId val="{00000001-0095-4943-A963-BDAAF2026778}"/>
            </c:ext>
          </c:extLst>
        </c:ser>
        <c:ser>
          <c:idx val="2"/>
          <c:order val="1"/>
          <c:tx>
            <c:strRef>
              <c:f>Hoja1!$L$22</c:f>
              <c:strCache>
                <c:ptCount val="1"/>
                <c:pt idx="0">
                  <c:v>2017</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Hoja1!$I$24:$I$35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Hoja1!$L$24:$L$35</c:f>
              <c:numCache>
                <c:formatCode>_(* #,##0_);_(* \(#,##0\);_(* "-"??_);_(@_)</c:formatCode>
                <c:ptCount val="12"/>
                <c:pt idx="0">
                  <c:v>844.61409395973158</c:v>
                </c:pt>
                <c:pt idx="1">
                  <c:v>1406.7875457875457</c:v>
                </c:pt>
                <c:pt idx="2">
                  <c:v>1286.809659090909</c:v>
                </c:pt>
                <c:pt idx="3">
                  <c:v>637.93790849673201</c:v>
                </c:pt>
                <c:pt idx="4">
                  <c:v>1247.6181229773463</c:v>
                </c:pt>
                <c:pt idx="5">
                  <c:v>1295.7898734177215</c:v>
                </c:pt>
                <c:pt idx="6">
                  <c:v>1102.9698795180723</c:v>
                </c:pt>
                <c:pt idx="7">
                  <c:v>1048.0427046263346</c:v>
                </c:pt>
                <c:pt idx="8">
                  <c:v>1202.7540106951872</c:v>
                </c:pt>
                <c:pt idx="9">
                  <c:v>1351.1416666666667</c:v>
                </c:pt>
                <c:pt idx="10">
                  <c:v>2267.0443159922929</c:v>
                </c:pt>
                <c:pt idx="11">
                  <c:v>1812.5974358974358</c:v>
                </c:pt>
              </c:numCache>
            </c:numRef>
          </c:val>
          <c:extLst>
            <c:ext xmlns:c16="http://schemas.microsoft.com/office/drawing/2014/chart" uri="{C3380CC4-5D6E-409C-BE32-E72D297353CC}">
              <c16:uniqueId val="{00000002-0095-4943-A963-BDAAF2026778}"/>
            </c:ext>
          </c:extLst>
        </c:ser>
        <c:dLbls>
          <c:showLegendKey val="0"/>
          <c:showVal val="0"/>
          <c:showCatName val="0"/>
          <c:showSerName val="0"/>
          <c:showPercent val="0"/>
          <c:showBubbleSize val="0"/>
        </c:dLbls>
        <c:gapWidth val="219"/>
        <c:overlap val="-27"/>
        <c:axId val="25831408"/>
        <c:axId val="330499344"/>
      </c:barChart>
      <c:lineChart>
        <c:grouping val="standard"/>
        <c:varyColors val="0"/>
        <c:ser>
          <c:idx val="3"/>
          <c:order val="2"/>
          <c:tx>
            <c:strRef>
              <c:f>Hoja1!$M$22</c:f>
              <c:strCache>
                <c:ptCount val="1"/>
                <c:pt idx="0">
                  <c:v>Variación Porcentual</c:v>
                </c:pt>
              </c:strCache>
            </c:strRef>
          </c:tx>
          <c:spPr>
            <a:ln w="28575" cap="rnd">
              <a:solidFill>
                <a:schemeClr val="accent6">
                  <a:lumMod val="60000"/>
                </a:schemeClr>
              </a:solidFill>
              <a:round/>
            </a:ln>
            <a:effectLst/>
          </c:spPr>
          <c:marker>
            <c:symbol val="none"/>
          </c:marker>
          <c:cat>
            <c:strRef>
              <c:f>Hoja1!$I$24:$I$35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Hoja1!$M$24:$M$35</c:f>
              <c:numCache>
                <c:formatCode>0%</c:formatCode>
                <c:ptCount val="12"/>
                <c:pt idx="0">
                  <c:v>-0.47101111174834065</c:v>
                </c:pt>
                <c:pt idx="1">
                  <c:v>-0.21926139383784349</c:v>
                </c:pt>
                <c:pt idx="2">
                  <c:v>-0.33951293047180742</c:v>
                </c:pt>
                <c:pt idx="3">
                  <c:v>-0.76214452114929976</c:v>
                </c:pt>
                <c:pt idx="4">
                  <c:v>-0.28949242686319354</c:v>
                </c:pt>
                <c:pt idx="5">
                  <c:v>-0.46853760353489737</c:v>
                </c:pt>
                <c:pt idx="6">
                  <c:v>-0.60663281760430354</c:v>
                </c:pt>
                <c:pt idx="7">
                  <c:v>-0.76200285321052486</c:v>
                </c:pt>
                <c:pt idx="8">
                  <c:v>-0.54473217860344192</c:v>
                </c:pt>
                <c:pt idx="9">
                  <c:v>-0.53133976670292304</c:v>
                </c:pt>
                <c:pt idx="10">
                  <c:v>-9.9135727173824462E-2</c:v>
                </c:pt>
                <c:pt idx="11">
                  <c:v>0.23109140890239144</c:v>
                </c:pt>
              </c:numCache>
            </c:numRef>
          </c:val>
          <c:smooth val="0"/>
          <c:extLst>
            <c:ext xmlns:c16="http://schemas.microsoft.com/office/drawing/2014/chart" uri="{C3380CC4-5D6E-409C-BE32-E72D297353CC}">
              <c16:uniqueId val="{00000003-0095-4943-A963-BDAAF2026778}"/>
            </c:ext>
          </c:extLst>
        </c:ser>
        <c:dLbls>
          <c:showLegendKey val="0"/>
          <c:showVal val="0"/>
          <c:showCatName val="0"/>
          <c:showSerName val="0"/>
          <c:showPercent val="0"/>
          <c:showBubbleSize val="0"/>
        </c:dLbls>
        <c:marker val="1"/>
        <c:smooth val="0"/>
        <c:axId val="363296864"/>
        <c:axId val="23290448"/>
      </c:lineChart>
      <c:catAx>
        <c:axId val="2583140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30499344"/>
        <c:crosses val="autoZero"/>
        <c:auto val="1"/>
        <c:lblAlgn val="ctr"/>
        <c:lblOffset val="100"/>
        <c:noMultiLvlLbl val="0"/>
      </c:catAx>
      <c:valAx>
        <c:axId val="330499344"/>
        <c:scaling>
          <c:orientation val="minMax"/>
          <c:max val="20000"/>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MBTUD</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5831408"/>
        <c:crosses val="autoZero"/>
        <c:crossBetween val="between"/>
      </c:valAx>
      <c:valAx>
        <c:axId val="23290448"/>
        <c:scaling>
          <c:orientation val="minMax"/>
        </c:scaling>
        <c:delete val="0"/>
        <c:axPos val="r"/>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63296864"/>
        <c:crosses val="max"/>
        <c:crossBetween val="between"/>
      </c:valAx>
      <c:catAx>
        <c:axId val="363296864"/>
        <c:scaling>
          <c:orientation val="minMax"/>
        </c:scaling>
        <c:delete val="1"/>
        <c:axPos val="b"/>
        <c:numFmt formatCode="General" sourceLinked="1"/>
        <c:majorTickMark val="none"/>
        <c:minorTickMark val="none"/>
        <c:tickLblPos val="nextTo"/>
        <c:crossAx val="2329044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r>
              <a:rPr lang="en-US" sz="1400"/>
              <a:t>Mercado Primario por Modalidad</a:t>
            </a:r>
          </a:p>
        </c:rich>
      </c:tx>
      <c:layout>
        <c:manualLayout>
          <c:xMode val="edge"/>
          <c:yMode val="edge"/>
          <c:x val="0.22404985204874869"/>
          <c:y val="3.5714285714285712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endParaRPr lang="es-CO"/>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020D-4D48-8694-4DA31765B772}"/>
              </c:ext>
            </c:extLst>
          </c:dPt>
          <c:dPt>
            <c:idx val="1"/>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020D-4D48-8694-4DA31765B772}"/>
              </c:ext>
            </c:extLst>
          </c:dPt>
          <c:dPt>
            <c:idx val="2"/>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020D-4D48-8694-4DA31765B772}"/>
              </c:ext>
            </c:extLst>
          </c:dPt>
          <c:dPt>
            <c:idx val="3"/>
            <c:bubble3D val="0"/>
            <c:spPr>
              <a:solidFill>
                <a:schemeClr val="accent6">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2-27CA-4ED7-A4F6-A951BBCB63EA}"/>
              </c:ext>
            </c:extLst>
          </c:dPt>
          <c:dPt>
            <c:idx val="4"/>
            <c:bubble3D val="0"/>
            <c:spPr>
              <a:solidFill>
                <a:schemeClr val="accent5">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27CA-4ED7-A4F6-A951BBCB63EA}"/>
              </c:ext>
            </c:extLst>
          </c:dPt>
          <c:dPt>
            <c:idx val="5"/>
            <c:bubble3D val="0"/>
            <c:spPr>
              <a:solidFill>
                <a:schemeClr val="accent4">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27CA-4ED7-A4F6-A951BBCB63EA}"/>
              </c:ext>
            </c:extLst>
          </c:dPt>
          <c:dLbls>
            <c:dLbl>
              <c:idx val="3"/>
              <c:delete val="1"/>
              <c:extLst>
                <c:ext xmlns:c15="http://schemas.microsoft.com/office/drawing/2012/chart" uri="{CE6537A1-D6FC-4f65-9D91-7224C49458BB}"/>
                <c:ext xmlns:c16="http://schemas.microsoft.com/office/drawing/2014/chart" uri="{C3380CC4-5D6E-409C-BE32-E72D297353CC}">
                  <c16:uniqueId val="{00000002-27CA-4ED7-A4F6-A951BBCB63EA}"/>
                </c:ext>
              </c:extLst>
            </c:dLbl>
            <c:dLbl>
              <c:idx val="4"/>
              <c:delete val="1"/>
              <c:extLst>
                <c:ext xmlns:c15="http://schemas.microsoft.com/office/drawing/2012/chart" uri="{CE6537A1-D6FC-4f65-9D91-7224C49458BB}"/>
                <c:ext xmlns:c16="http://schemas.microsoft.com/office/drawing/2014/chart" uri="{C3380CC4-5D6E-409C-BE32-E72D297353CC}">
                  <c16:uniqueId val="{00000003-27CA-4ED7-A4F6-A951BBCB63EA}"/>
                </c:ext>
              </c:extLst>
            </c:dLbl>
            <c:dLbl>
              <c:idx val="5"/>
              <c:delete val="1"/>
              <c:extLst>
                <c:ext xmlns:c15="http://schemas.microsoft.com/office/drawing/2012/chart" uri="{CE6537A1-D6FC-4f65-9D91-7224C49458BB}"/>
                <c:ext xmlns:c16="http://schemas.microsoft.com/office/drawing/2014/chart" uri="{C3380CC4-5D6E-409C-BE32-E72D297353CC}">
                  <c16:uniqueId val="{00000001-27CA-4ED7-A4F6-A951BBCB63EA}"/>
                </c:ext>
              </c:extLst>
            </c:dLbl>
            <c:spPr>
              <a:noFill/>
              <a:ln>
                <a:noFill/>
              </a:ln>
              <a:effectLst/>
            </c:spPr>
            <c:txPr>
              <a:bodyPr rot="0" spcFirstLastPara="1" vertOverflow="ellipsis" vert="horz" wrap="square" anchor="ctr" anchorCtr="1"/>
              <a:lstStyle/>
              <a:p>
                <a:pPr>
                  <a:defRPr sz="1100" b="1" i="0" u="none" strike="noStrike" kern="1200" baseline="0">
                    <a:solidFill>
                      <a:schemeClr val="dk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Hoja13!$B$37:$B$42</c:f>
              <c:strCache>
                <c:ptCount val="6"/>
                <c:pt idx="0">
                  <c:v>Firme</c:v>
                </c:pt>
                <c:pt idx="1">
                  <c:v>Con Interrupciones</c:v>
                </c:pt>
                <c:pt idx="2">
                  <c:v>Firme al 95%</c:v>
                </c:pt>
                <c:pt idx="3">
                  <c:v>Contingencia</c:v>
                </c:pt>
                <c:pt idx="4">
                  <c:v>Opción de Compra</c:v>
                </c:pt>
                <c:pt idx="5">
                  <c:v>Otras</c:v>
                </c:pt>
              </c:strCache>
            </c:strRef>
          </c:cat>
          <c:val>
            <c:numRef>
              <c:f>Hoja13!$C$37:$C$42</c:f>
              <c:numCache>
                <c:formatCode>_(* #,##0_);_(* \(#,##0\);_(* "-"??_);_(@_)</c:formatCode>
                <c:ptCount val="6"/>
                <c:pt idx="0">
                  <c:v>1092129</c:v>
                </c:pt>
                <c:pt idx="1">
                  <c:v>828671</c:v>
                </c:pt>
                <c:pt idx="2">
                  <c:v>200142</c:v>
                </c:pt>
                <c:pt idx="3">
                  <c:v>55639</c:v>
                </c:pt>
                <c:pt idx="4">
                  <c:v>41800</c:v>
                </c:pt>
                <c:pt idx="5">
                  <c:v>22685</c:v>
                </c:pt>
              </c:numCache>
            </c:numRef>
          </c:val>
          <c:extLst>
            <c:ext xmlns:c16="http://schemas.microsoft.com/office/drawing/2014/chart" uri="{C3380CC4-5D6E-409C-BE32-E72D297353CC}">
              <c16:uniqueId val="{00000000-27CA-4ED7-A4F6-A951BBCB63EA}"/>
            </c:ext>
          </c:extLst>
        </c:ser>
        <c:dLbls>
          <c:dLblPos val="inEnd"/>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r>
              <a:rPr lang="en-US" sz="1400"/>
              <a:t>Mercado Primario por Modalidad</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endParaRPr lang="es-CO"/>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0666666666666666E-2"/>
          <c:y val="0.26939919395321488"/>
          <c:w val="0.98933333333333329"/>
          <c:h val="0.61493510032557408"/>
        </c:manualLayout>
      </c:layout>
      <c:pie3DChart>
        <c:varyColors val="1"/>
        <c:ser>
          <c:idx val="0"/>
          <c:order val="0"/>
          <c:dPt>
            <c:idx val="0"/>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AAA9-456A-A414-31126F832684}"/>
              </c:ext>
            </c:extLst>
          </c:dPt>
          <c:dPt>
            <c:idx val="1"/>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AAA9-456A-A414-31126F832684}"/>
              </c:ext>
            </c:extLst>
          </c:dPt>
          <c:dPt>
            <c:idx val="2"/>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AAA9-456A-A414-31126F832684}"/>
              </c:ext>
            </c:extLst>
          </c:dPt>
          <c:dLbls>
            <c:dLbl>
              <c:idx val="1"/>
              <c:delete val="1"/>
              <c:extLst>
                <c:ext xmlns:c15="http://schemas.microsoft.com/office/drawing/2012/chart" uri="{CE6537A1-D6FC-4f65-9D91-7224C49458BB}"/>
                <c:ext xmlns:c16="http://schemas.microsoft.com/office/drawing/2014/chart" uri="{C3380CC4-5D6E-409C-BE32-E72D297353CC}">
                  <c16:uniqueId val="{00000003-AAA9-456A-A414-31126F832684}"/>
                </c:ext>
              </c:extLst>
            </c:dLbl>
            <c:dLbl>
              <c:idx val="2"/>
              <c:delete val="1"/>
              <c:extLst>
                <c:ext xmlns:c15="http://schemas.microsoft.com/office/drawing/2012/chart" uri="{CE6537A1-D6FC-4f65-9D91-7224C49458BB}"/>
                <c:ext xmlns:c16="http://schemas.microsoft.com/office/drawing/2014/chart" uri="{C3380CC4-5D6E-409C-BE32-E72D297353CC}">
                  <c16:uniqueId val="{00000005-AAA9-456A-A414-31126F832684}"/>
                </c:ext>
              </c:extLst>
            </c:dLbl>
            <c:spPr>
              <a:noFill/>
              <a:ln>
                <a:noFill/>
              </a:ln>
              <a:effectLst/>
            </c:spPr>
            <c:txPr>
              <a:bodyPr rot="0" spcFirstLastPara="1" vertOverflow="ellipsis" vert="horz" wrap="square" anchor="ctr" anchorCtr="1"/>
              <a:lstStyle/>
              <a:p>
                <a:pPr>
                  <a:defRPr sz="1100" b="1" i="0" u="none" strike="noStrike" kern="1200" baseline="0">
                    <a:solidFill>
                      <a:schemeClr val="dk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Hoja13!$B$51:$B$53</c:f>
              <c:strCache>
                <c:ptCount val="3"/>
                <c:pt idx="0">
                  <c:v>Firme</c:v>
                </c:pt>
                <c:pt idx="1">
                  <c:v>Con Interrupciones</c:v>
                </c:pt>
                <c:pt idx="2">
                  <c:v>Contingencia</c:v>
                </c:pt>
              </c:strCache>
            </c:strRef>
          </c:cat>
          <c:val>
            <c:numRef>
              <c:f>Hoja13!$C$51:$C$53</c:f>
              <c:numCache>
                <c:formatCode>_(* #,##0_);_(* \(#,##0\);_(* "-"??_);_(@_)</c:formatCode>
                <c:ptCount val="3"/>
                <c:pt idx="0">
                  <c:v>6429161</c:v>
                </c:pt>
                <c:pt idx="1">
                  <c:v>88185</c:v>
                </c:pt>
                <c:pt idx="2">
                  <c:v>9000</c:v>
                </c:pt>
              </c:numCache>
            </c:numRef>
          </c:val>
          <c:extLst>
            <c:ext xmlns:c16="http://schemas.microsoft.com/office/drawing/2014/chart" uri="{C3380CC4-5D6E-409C-BE32-E72D297353CC}">
              <c16:uniqueId val="{0000000C-AAA9-456A-A414-31126F832684}"/>
            </c:ext>
          </c:extLst>
        </c:ser>
        <c:dLbls>
          <c:dLblPos val="inEnd"/>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r>
              <a:rPr lang="en-US" sz="1400"/>
              <a:t>Mercado Primario por Modalidad</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endParaRPr lang="es-CO"/>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0666666666666666E-2"/>
          <c:y val="0.26939919395321488"/>
          <c:w val="0.98933333333333329"/>
          <c:h val="0.61493510032557408"/>
        </c:manualLayout>
      </c:layout>
      <c:pie3DChart>
        <c:varyColors val="1"/>
        <c:ser>
          <c:idx val="0"/>
          <c:order val="0"/>
          <c:dPt>
            <c:idx val="0"/>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AFE4-418C-BFF1-1CB33EAC49E0}"/>
              </c:ext>
            </c:extLst>
          </c:dPt>
          <c:dPt>
            <c:idx val="1"/>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AFE4-418C-BFF1-1CB33EAC49E0}"/>
              </c:ext>
            </c:extLst>
          </c:dPt>
          <c:dPt>
            <c:idx val="2"/>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AFE4-418C-BFF1-1CB33EAC49E0}"/>
              </c:ext>
            </c:extLst>
          </c:dPt>
          <c:dPt>
            <c:idx val="3"/>
            <c:bubble3D val="0"/>
            <c:spPr>
              <a:solidFill>
                <a:schemeClr val="accent6">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A-AFE4-418C-BFF1-1CB33EAC49E0}"/>
              </c:ext>
            </c:extLst>
          </c:dPt>
          <c:dPt>
            <c:idx val="4"/>
            <c:bubble3D val="0"/>
            <c:spPr>
              <a:solidFill>
                <a:schemeClr val="accent5">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9-AFE4-418C-BFF1-1CB33EAC49E0}"/>
              </c:ext>
            </c:extLst>
          </c:dPt>
          <c:dPt>
            <c:idx val="5"/>
            <c:bubble3D val="0"/>
            <c:spPr>
              <a:solidFill>
                <a:schemeClr val="accent4">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8-AFE4-418C-BFF1-1CB33EAC49E0}"/>
              </c:ext>
            </c:extLst>
          </c:dPt>
          <c:dLbls>
            <c:dLbl>
              <c:idx val="1"/>
              <c:delete val="1"/>
              <c:extLst>
                <c:ext xmlns:c15="http://schemas.microsoft.com/office/drawing/2012/chart" uri="{CE6537A1-D6FC-4f65-9D91-7224C49458BB}"/>
                <c:ext xmlns:c16="http://schemas.microsoft.com/office/drawing/2014/chart" uri="{C3380CC4-5D6E-409C-BE32-E72D297353CC}">
                  <c16:uniqueId val="{00000003-AFE4-418C-BFF1-1CB33EAC49E0}"/>
                </c:ext>
              </c:extLst>
            </c:dLbl>
            <c:dLbl>
              <c:idx val="2"/>
              <c:delete val="1"/>
              <c:extLst>
                <c:ext xmlns:c15="http://schemas.microsoft.com/office/drawing/2012/chart" uri="{CE6537A1-D6FC-4f65-9D91-7224C49458BB}"/>
                <c:ext xmlns:c16="http://schemas.microsoft.com/office/drawing/2014/chart" uri="{C3380CC4-5D6E-409C-BE32-E72D297353CC}">
                  <c16:uniqueId val="{00000005-AFE4-418C-BFF1-1CB33EAC49E0}"/>
                </c:ext>
              </c:extLst>
            </c:dLbl>
            <c:dLbl>
              <c:idx val="3"/>
              <c:delete val="1"/>
              <c:extLst>
                <c:ext xmlns:c15="http://schemas.microsoft.com/office/drawing/2012/chart" uri="{CE6537A1-D6FC-4f65-9D91-7224C49458BB}"/>
                <c:ext xmlns:c16="http://schemas.microsoft.com/office/drawing/2014/chart" uri="{C3380CC4-5D6E-409C-BE32-E72D297353CC}">
                  <c16:uniqueId val="{0000000A-AFE4-418C-BFF1-1CB33EAC49E0}"/>
                </c:ext>
              </c:extLst>
            </c:dLbl>
            <c:dLbl>
              <c:idx val="4"/>
              <c:delete val="1"/>
              <c:extLst>
                <c:ext xmlns:c15="http://schemas.microsoft.com/office/drawing/2012/chart" uri="{CE6537A1-D6FC-4f65-9D91-7224C49458BB}"/>
                <c:ext xmlns:c16="http://schemas.microsoft.com/office/drawing/2014/chart" uri="{C3380CC4-5D6E-409C-BE32-E72D297353CC}">
                  <c16:uniqueId val="{00000009-AFE4-418C-BFF1-1CB33EAC49E0}"/>
                </c:ext>
              </c:extLst>
            </c:dLbl>
            <c:dLbl>
              <c:idx val="5"/>
              <c:delete val="1"/>
              <c:extLst>
                <c:ext xmlns:c15="http://schemas.microsoft.com/office/drawing/2012/chart" uri="{CE6537A1-D6FC-4f65-9D91-7224C49458BB}"/>
                <c:ext xmlns:c16="http://schemas.microsoft.com/office/drawing/2014/chart" uri="{C3380CC4-5D6E-409C-BE32-E72D297353CC}">
                  <c16:uniqueId val="{00000008-AFE4-418C-BFF1-1CB33EAC49E0}"/>
                </c:ext>
              </c:extLst>
            </c:dLbl>
            <c:spPr>
              <a:noFill/>
              <a:ln>
                <a:noFill/>
              </a:ln>
              <a:effectLst/>
            </c:spPr>
            <c:txPr>
              <a:bodyPr rot="0" spcFirstLastPara="1" vertOverflow="ellipsis" vert="horz" wrap="square" anchor="ctr" anchorCtr="1"/>
              <a:lstStyle/>
              <a:p>
                <a:pPr>
                  <a:defRPr sz="1100" b="1" i="0" u="none" strike="noStrike" kern="1200" baseline="0">
                    <a:solidFill>
                      <a:schemeClr val="dk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Hoja13!$B$60:$B$65</c:f>
              <c:strCache>
                <c:ptCount val="6"/>
                <c:pt idx="0">
                  <c:v>Firme</c:v>
                </c:pt>
                <c:pt idx="1">
                  <c:v>Con Interrupciones</c:v>
                </c:pt>
                <c:pt idx="2">
                  <c:v>Opción de Compra</c:v>
                </c:pt>
                <c:pt idx="3">
                  <c:v>Take or Pay</c:v>
                </c:pt>
                <c:pt idx="4">
                  <c:v>Otras</c:v>
                </c:pt>
                <c:pt idx="5">
                  <c:v>C1</c:v>
                </c:pt>
              </c:strCache>
            </c:strRef>
          </c:cat>
          <c:val>
            <c:numRef>
              <c:f>Hoja13!$C$60:$C$65</c:f>
              <c:numCache>
                <c:formatCode>_-* #,##0_-;\-* #,##0_-;_-* "-"??_-;_-@_-</c:formatCode>
                <c:ptCount val="6"/>
                <c:pt idx="0">
                  <c:v>6592634</c:v>
                </c:pt>
                <c:pt idx="1">
                  <c:v>241600</c:v>
                </c:pt>
                <c:pt idx="2">
                  <c:v>53900</c:v>
                </c:pt>
                <c:pt idx="3">
                  <c:v>20500</c:v>
                </c:pt>
                <c:pt idx="4">
                  <c:v>900</c:v>
                </c:pt>
                <c:pt idx="5">
                  <c:v>170</c:v>
                </c:pt>
              </c:numCache>
            </c:numRef>
          </c:val>
          <c:extLst>
            <c:ext xmlns:c16="http://schemas.microsoft.com/office/drawing/2014/chart" uri="{C3380CC4-5D6E-409C-BE32-E72D297353CC}">
              <c16:uniqueId val="{00000006-AFE4-418C-BFF1-1CB33EAC49E0}"/>
            </c:ext>
          </c:extLst>
        </c:ser>
        <c:dLbls>
          <c:dLblPos val="inEnd"/>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r>
              <a:rPr lang="en-US" sz="1600"/>
              <a:t>UVCP - Suministro de gas</a:t>
            </a:r>
          </a:p>
        </c:rich>
      </c:tx>
      <c:overlay val="0"/>
      <c:spPr>
        <a:noFill/>
        <a:ln>
          <a:noFill/>
        </a:ln>
        <a:effectLst/>
      </c:spPr>
      <c:txPr>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Hoja13!$D$77</c:f>
              <c:strCache>
                <c:ptCount val="1"/>
                <c:pt idx="0">
                  <c:v>2016</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Hoja13!$B$79:$B$90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Hoja13!$D$79:$D$90</c:f>
              <c:numCache>
                <c:formatCode>_-* #,##0_-;\-* #,##0_-;_-* "-"??_-;_-@_-</c:formatCode>
                <c:ptCount val="12"/>
                <c:pt idx="0">
                  <c:v>4</c:v>
                </c:pt>
                <c:pt idx="1">
                  <c:v>4</c:v>
                </c:pt>
                <c:pt idx="2">
                  <c:v>10</c:v>
                </c:pt>
                <c:pt idx="3">
                  <c:v>7</c:v>
                </c:pt>
                <c:pt idx="4">
                  <c:v>12</c:v>
                </c:pt>
                <c:pt idx="5">
                  <c:v>0</c:v>
                </c:pt>
                <c:pt idx="6">
                  <c:v>7</c:v>
                </c:pt>
                <c:pt idx="7">
                  <c:v>8</c:v>
                </c:pt>
                <c:pt idx="8">
                  <c:v>1</c:v>
                </c:pt>
                <c:pt idx="9">
                  <c:v>0</c:v>
                </c:pt>
                <c:pt idx="10">
                  <c:v>1</c:v>
                </c:pt>
                <c:pt idx="11">
                  <c:v>3</c:v>
                </c:pt>
              </c:numCache>
            </c:numRef>
          </c:val>
          <c:extLst>
            <c:ext xmlns:c16="http://schemas.microsoft.com/office/drawing/2014/chart" uri="{C3380CC4-5D6E-409C-BE32-E72D297353CC}">
              <c16:uniqueId val="{00000001-331A-4313-A3D3-96183A79B787}"/>
            </c:ext>
          </c:extLst>
        </c:ser>
        <c:ser>
          <c:idx val="2"/>
          <c:order val="1"/>
          <c:tx>
            <c:strRef>
              <c:f>Hoja13!$E$77</c:f>
              <c:strCache>
                <c:ptCount val="1"/>
                <c:pt idx="0">
                  <c:v>2017</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Hoja13!$B$79:$B$90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Hoja13!$E$79:$E$90</c:f>
              <c:numCache>
                <c:formatCode>_-* #,##0_-;\-* #,##0_-;_-* "-"??_-;_-@_-</c:formatCode>
                <c:ptCount val="12"/>
                <c:pt idx="0">
                  <c:v>1</c:v>
                </c:pt>
                <c:pt idx="1">
                  <c:v>4</c:v>
                </c:pt>
                <c:pt idx="2">
                  <c:v>0</c:v>
                </c:pt>
                <c:pt idx="3">
                  <c:v>2</c:v>
                </c:pt>
                <c:pt idx="4">
                  <c:v>0</c:v>
                </c:pt>
                <c:pt idx="5">
                  <c:v>0</c:v>
                </c:pt>
                <c:pt idx="6">
                  <c:v>0</c:v>
                </c:pt>
                <c:pt idx="7">
                  <c:v>3</c:v>
                </c:pt>
                <c:pt idx="8">
                  <c:v>0</c:v>
                </c:pt>
                <c:pt idx="9">
                  <c:v>1</c:v>
                </c:pt>
                <c:pt idx="10">
                  <c:v>0</c:v>
                </c:pt>
                <c:pt idx="11">
                  <c:v>1</c:v>
                </c:pt>
              </c:numCache>
            </c:numRef>
          </c:val>
          <c:extLst>
            <c:ext xmlns:c16="http://schemas.microsoft.com/office/drawing/2014/chart" uri="{C3380CC4-5D6E-409C-BE32-E72D297353CC}">
              <c16:uniqueId val="{00000002-331A-4313-A3D3-96183A79B787}"/>
            </c:ext>
          </c:extLst>
        </c:ser>
        <c:dLbls>
          <c:showLegendKey val="0"/>
          <c:showVal val="0"/>
          <c:showCatName val="0"/>
          <c:showSerName val="0"/>
          <c:showPercent val="0"/>
          <c:showBubbleSize val="0"/>
        </c:dLbls>
        <c:gapWidth val="164"/>
        <c:overlap val="-22"/>
        <c:axId val="1328853695"/>
        <c:axId val="1550628831"/>
      </c:barChart>
      <c:catAx>
        <c:axId val="1328853695"/>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550628831"/>
        <c:crosses val="autoZero"/>
        <c:auto val="1"/>
        <c:lblAlgn val="ctr"/>
        <c:lblOffset val="100"/>
        <c:noMultiLvlLbl val="0"/>
      </c:catAx>
      <c:valAx>
        <c:axId val="1550628831"/>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3288536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r>
              <a:rPr lang="en-US" sz="1600"/>
              <a:t>UVCP - capacidad de transporte</a:t>
            </a:r>
          </a:p>
        </c:rich>
      </c:tx>
      <c:overlay val="0"/>
      <c:spPr>
        <a:noFill/>
        <a:ln>
          <a:noFill/>
        </a:ln>
        <a:effectLst/>
      </c:spPr>
      <c:txPr>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Hoja13!$D$77</c:f>
              <c:strCache>
                <c:ptCount val="1"/>
                <c:pt idx="0">
                  <c:v>2016</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Hoja13!$B$96:$B$107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Hoja13!$D$96:$D$107</c:f>
              <c:numCache>
                <c:formatCode>_-* #,##0_-;\-* #,##0_-;_-* "-"??_-;_-@_-</c:formatCode>
                <c:ptCount val="12"/>
                <c:pt idx="0">
                  <c:v>41</c:v>
                </c:pt>
                <c:pt idx="1">
                  <c:v>90</c:v>
                </c:pt>
                <c:pt idx="2">
                  <c:v>91</c:v>
                </c:pt>
                <c:pt idx="3">
                  <c:v>149</c:v>
                </c:pt>
                <c:pt idx="4">
                  <c:v>141</c:v>
                </c:pt>
                <c:pt idx="5">
                  <c:v>159</c:v>
                </c:pt>
                <c:pt idx="6">
                  <c:v>161</c:v>
                </c:pt>
                <c:pt idx="7">
                  <c:v>181</c:v>
                </c:pt>
                <c:pt idx="8">
                  <c:v>184</c:v>
                </c:pt>
                <c:pt idx="9">
                  <c:v>177</c:v>
                </c:pt>
                <c:pt idx="10">
                  <c:v>204</c:v>
                </c:pt>
                <c:pt idx="11">
                  <c:v>113</c:v>
                </c:pt>
              </c:numCache>
            </c:numRef>
          </c:val>
          <c:extLst>
            <c:ext xmlns:c16="http://schemas.microsoft.com/office/drawing/2014/chart" uri="{C3380CC4-5D6E-409C-BE32-E72D297353CC}">
              <c16:uniqueId val="{00000000-8CBC-4844-9CBF-8043380B7F71}"/>
            </c:ext>
          </c:extLst>
        </c:ser>
        <c:ser>
          <c:idx val="2"/>
          <c:order val="1"/>
          <c:tx>
            <c:strRef>
              <c:f>Hoja13!$E$77</c:f>
              <c:strCache>
                <c:ptCount val="1"/>
                <c:pt idx="0">
                  <c:v>2017</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Hoja13!$B$96:$B$107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Hoja13!$E$96:$E$107</c:f>
              <c:numCache>
                <c:formatCode>_-* #,##0_-;\-* #,##0_-;_-* "-"??_-;_-@_-</c:formatCode>
                <c:ptCount val="12"/>
                <c:pt idx="0">
                  <c:v>157</c:v>
                </c:pt>
                <c:pt idx="1">
                  <c:v>131</c:v>
                </c:pt>
                <c:pt idx="2">
                  <c:v>142</c:v>
                </c:pt>
                <c:pt idx="3">
                  <c:v>228</c:v>
                </c:pt>
                <c:pt idx="4">
                  <c:v>111</c:v>
                </c:pt>
                <c:pt idx="5">
                  <c:v>90</c:v>
                </c:pt>
                <c:pt idx="6">
                  <c:v>67</c:v>
                </c:pt>
                <c:pt idx="7">
                  <c:v>111</c:v>
                </c:pt>
                <c:pt idx="8">
                  <c:v>100</c:v>
                </c:pt>
                <c:pt idx="9">
                  <c:v>138</c:v>
                </c:pt>
                <c:pt idx="10">
                  <c:v>225</c:v>
                </c:pt>
                <c:pt idx="11">
                  <c:v>110</c:v>
                </c:pt>
              </c:numCache>
            </c:numRef>
          </c:val>
          <c:extLst>
            <c:ext xmlns:c16="http://schemas.microsoft.com/office/drawing/2014/chart" uri="{C3380CC4-5D6E-409C-BE32-E72D297353CC}">
              <c16:uniqueId val="{00000001-8CBC-4844-9CBF-8043380B7F71}"/>
            </c:ext>
          </c:extLst>
        </c:ser>
        <c:dLbls>
          <c:showLegendKey val="0"/>
          <c:showVal val="0"/>
          <c:showCatName val="0"/>
          <c:showSerName val="0"/>
          <c:showPercent val="0"/>
          <c:showBubbleSize val="0"/>
        </c:dLbls>
        <c:gapWidth val="164"/>
        <c:overlap val="-22"/>
        <c:axId val="1328853695"/>
        <c:axId val="1550628831"/>
      </c:barChart>
      <c:catAx>
        <c:axId val="1328853695"/>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550628831"/>
        <c:crosses val="autoZero"/>
        <c:auto val="1"/>
        <c:lblAlgn val="ctr"/>
        <c:lblOffset val="100"/>
        <c:noMultiLvlLbl val="0"/>
      </c:catAx>
      <c:valAx>
        <c:axId val="1550628831"/>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3288536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r>
              <a:rPr lang="en-US" sz="1600"/>
              <a:t>UVCP - SUMINISTRO DE GAS - mbtuD</a:t>
            </a:r>
          </a:p>
        </c:rich>
      </c:tx>
      <c:overlay val="0"/>
      <c:spPr>
        <a:noFill/>
        <a:ln>
          <a:noFill/>
        </a:ln>
        <a:effectLst/>
      </c:spPr>
      <c:txPr>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Hoja13!$D$77</c:f>
              <c:strCache>
                <c:ptCount val="1"/>
                <c:pt idx="0">
                  <c:v>2016</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Hoja13!$B$113:$B$124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Hoja13!$D$113:$D$124</c:f>
              <c:numCache>
                <c:formatCode>_-* #,##0_-;\-* #,##0_-;_-* "-"??_-;_-@_-</c:formatCode>
                <c:ptCount val="12"/>
                <c:pt idx="0">
                  <c:v>1295</c:v>
                </c:pt>
                <c:pt idx="1">
                  <c:v>157</c:v>
                </c:pt>
                <c:pt idx="2">
                  <c:v>5495</c:v>
                </c:pt>
                <c:pt idx="3">
                  <c:v>723</c:v>
                </c:pt>
                <c:pt idx="4">
                  <c:v>2746</c:v>
                </c:pt>
                <c:pt idx="5">
                  <c:v>0</c:v>
                </c:pt>
                <c:pt idx="6">
                  <c:v>2703</c:v>
                </c:pt>
                <c:pt idx="7">
                  <c:v>2014</c:v>
                </c:pt>
                <c:pt idx="8">
                  <c:v>6</c:v>
                </c:pt>
                <c:pt idx="9">
                  <c:v>0</c:v>
                </c:pt>
                <c:pt idx="10">
                  <c:v>281</c:v>
                </c:pt>
                <c:pt idx="11">
                  <c:v>616</c:v>
                </c:pt>
              </c:numCache>
            </c:numRef>
          </c:val>
          <c:extLst>
            <c:ext xmlns:c16="http://schemas.microsoft.com/office/drawing/2014/chart" uri="{C3380CC4-5D6E-409C-BE32-E72D297353CC}">
              <c16:uniqueId val="{00000000-DA1A-4A4B-941C-EB35D30A50DA}"/>
            </c:ext>
          </c:extLst>
        </c:ser>
        <c:ser>
          <c:idx val="2"/>
          <c:order val="1"/>
          <c:tx>
            <c:strRef>
              <c:f>Hoja13!$E$77</c:f>
              <c:strCache>
                <c:ptCount val="1"/>
                <c:pt idx="0">
                  <c:v>2017</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Hoja13!$B$113:$B$124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Hoja13!$E$113:$E$124</c:f>
              <c:numCache>
                <c:formatCode>_-* #,##0_-;\-* #,##0_-;_-* "-"??_-;_-@_-</c:formatCode>
                <c:ptCount val="12"/>
                <c:pt idx="0">
                  <c:v>5</c:v>
                </c:pt>
                <c:pt idx="1">
                  <c:v>621</c:v>
                </c:pt>
                <c:pt idx="2">
                  <c:v>0</c:v>
                </c:pt>
                <c:pt idx="3">
                  <c:v>278</c:v>
                </c:pt>
                <c:pt idx="4">
                  <c:v>0</c:v>
                </c:pt>
                <c:pt idx="5">
                  <c:v>0</c:v>
                </c:pt>
                <c:pt idx="6">
                  <c:v>0</c:v>
                </c:pt>
                <c:pt idx="7">
                  <c:v>360</c:v>
                </c:pt>
                <c:pt idx="8">
                  <c:v>0</c:v>
                </c:pt>
                <c:pt idx="9">
                  <c:v>5</c:v>
                </c:pt>
                <c:pt idx="10">
                  <c:v>0</c:v>
                </c:pt>
                <c:pt idx="11">
                  <c:v>200</c:v>
                </c:pt>
              </c:numCache>
            </c:numRef>
          </c:val>
          <c:extLst>
            <c:ext xmlns:c16="http://schemas.microsoft.com/office/drawing/2014/chart" uri="{C3380CC4-5D6E-409C-BE32-E72D297353CC}">
              <c16:uniqueId val="{00000001-DA1A-4A4B-941C-EB35D30A50DA}"/>
            </c:ext>
          </c:extLst>
        </c:ser>
        <c:dLbls>
          <c:showLegendKey val="0"/>
          <c:showVal val="0"/>
          <c:showCatName val="0"/>
          <c:showSerName val="0"/>
          <c:showPercent val="0"/>
          <c:showBubbleSize val="0"/>
        </c:dLbls>
        <c:gapWidth val="164"/>
        <c:overlap val="-22"/>
        <c:axId val="1328853695"/>
        <c:axId val="1550628831"/>
      </c:barChart>
      <c:catAx>
        <c:axId val="1328853695"/>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550628831"/>
        <c:crosses val="autoZero"/>
        <c:auto val="1"/>
        <c:lblAlgn val="ctr"/>
        <c:lblOffset val="100"/>
        <c:noMultiLvlLbl val="0"/>
      </c:catAx>
      <c:valAx>
        <c:axId val="1550628831"/>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3288536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r>
              <a:rPr lang="en-US" sz="1600"/>
              <a:t>UVCP - CAPACIDAD DE TRANSPORTE - KPCD</a:t>
            </a:r>
          </a:p>
        </c:rich>
      </c:tx>
      <c:overlay val="0"/>
      <c:spPr>
        <a:noFill/>
        <a:ln>
          <a:noFill/>
        </a:ln>
        <a:effectLst/>
      </c:spPr>
      <c:txPr>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Hoja13!$D$77</c:f>
              <c:strCache>
                <c:ptCount val="1"/>
                <c:pt idx="0">
                  <c:v>2016</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Hoja13!$B$130:$B$141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Hoja13!$D$130:$D$141</c:f>
              <c:numCache>
                <c:formatCode>_-* #,##0_-;\-* #,##0_-;_-* "-"??_-;_-@_-</c:formatCode>
                <c:ptCount val="12"/>
                <c:pt idx="0">
                  <c:v>8169</c:v>
                </c:pt>
                <c:pt idx="1">
                  <c:v>29416</c:v>
                </c:pt>
                <c:pt idx="2">
                  <c:v>51898</c:v>
                </c:pt>
                <c:pt idx="3">
                  <c:v>53293</c:v>
                </c:pt>
                <c:pt idx="4">
                  <c:v>37068</c:v>
                </c:pt>
                <c:pt idx="5">
                  <c:v>57375</c:v>
                </c:pt>
                <c:pt idx="6">
                  <c:v>67186</c:v>
                </c:pt>
                <c:pt idx="7">
                  <c:v>66293</c:v>
                </c:pt>
                <c:pt idx="8">
                  <c:v>52211</c:v>
                </c:pt>
                <c:pt idx="9">
                  <c:v>45590</c:v>
                </c:pt>
                <c:pt idx="10">
                  <c:v>52618</c:v>
                </c:pt>
                <c:pt idx="11">
                  <c:v>26398</c:v>
                </c:pt>
              </c:numCache>
            </c:numRef>
          </c:val>
          <c:extLst>
            <c:ext xmlns:c16="http://schemas.microsoft.com/office/drawing/2014/chart" uri="{C3380CC4-5D6E-409C-BE32-E72D297353CC}">
              <c16:uniqueId val="{00000000-2C02-4B6F-A8F1-2708D5013F63}"/>
            </c:ext>
          </c:extLst>
        </c:ser>
        <c:ser>
          <c:idx val="2"/>
          <c:order val="1"/>
          <c:tx>
            <c:strRef>
              <c:f>Hoja13!$E$77</c:f>
              <c:strCache>
                <c:ptCount val="1"/>
                <c:pt idx="0">
                  <c:v>2017</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Hoja13!$B$130:$B$141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Hoja13!$E$130:$E$141</c:f>
              <c:numCache>
                <c:formatCode>_-* #,##0_-;\-* #,##0_-;_-* "-"??_-;_-@_-</c:formatCode>
                <c:ptCount val="12"/>
                <c:pt idx="0">
                  <c:v>36524</c:v>
                </c:pt>
                <c:pt idx="1">
                  <c:v>34095</c:v>
                </c:pt>
                <c:pt idx="2">
                  <c:v>42766</c:v>
                </c:pt>
                <c:pt idx="3">
                  <c:v>66129</c:v>
                </c:pt>
                <c:pt idx="4">
                  <c:v>21606</c:v>
                </c:pt>
                <c:pt idx="5">
                  <c:v>19145</c:v>
                </c:pt>
                <c:pt idx="6">
                  <c:v>5004</c:v>
                </c:pt>
                <c:pt idx="7">
                  <c:v>8587</c:v>
                </c:pt>
                <c:pt idx="8">
                  <c:v>6145</c:v>
                </c:pt>
                <c:pt idx="9">
                  <c:v>8079</c:v>
                </c:pt>
                <c:pt idx="10">
                  <c:v>25585</c:v>
                </c:pt>
                <c:pt idx="11">
                  <c:v>15242</c:v>
                </c:pt>
              </c:numCache>
            </c:numRef>
          </c:val>
          <c:extLst>
            <c:ext xmlns:c16="http://schemas.microsoft.com/office/drawing/2014/chart" uri="{C3380CC4-5D6E-409C-BE32-E72D297353CC}">
              <c16:uniqueId val="{00000001-2C02-4B6F-A8F1-2708D5013F63}"/>
            </c:ext>
          </c:extLst>
        </c:ser>
        <c:dLbls>
          <c:showLegendKey val="0"/>
          <c:showVal val="0"/>
          <c:showCatName val="0"/>
          <c:showSerName val="0"/>
          <c:showPercent val="0"/>
          <c:showBubbleSize val="0"/>
        </c:dLbls>
        <c:gapWidth val="164"/>
        <c:overlap val="-22"/>
        <c:axId val="1328853695"/>
        <c:axId val="1550628831"/>
      </c:barChart>
      <c:catAx>
        <c:axId val="1328853695"/>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550628831"/>
        <c:crosses val="autoZero"/>
        <c:auto val="1"/>
        <c:lblAlgn val="ctr"/>
        <c:lblOffset val="100"/>
        <c:noMultiLvlLbl val="0"/>
      </c:catAx>
      <c:valAx>
        <c:axId val="1550628831"/>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3288536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OTRAS TRANSACCONES DEL MERCADO mAYORISTA </a:t>
            </a:r>
          </a:p>
        </c:rich>
      </c:tx>
      <c:layout>
        <c:manualLayout>
          <c:xMode val="edge"/>
          <c:yMode val="edge"/>
          <c:x val="0.21553681843732433"/>
          <c:y val="8.3073727933541015E-3"/>
        </c:manualLayout>
      </c:layout>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Hoja1!$R$22</c:f>
              <c:strCache>
                <c:ptCount val="1"/>
                <c:pt idx="0">
                  <c:v>2016</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Hoja1!$P$24:$P$35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Hoja1!$R$24:$R$35</c:f>
              <c:numCache>
                <c:formatCode>_-* #,##0_-;\-* #,##0_-;_-* "-"??_-;_-@_-</c:formatCode>
                <c:ptCount val="12"/>
                <c:pt idx="0">
                  <c:v>11533.181818181818</c:v>
                </c:pt>
                <c:pt idx="1">
                  <c:v>5206.0526315789475</c:v>
                </c:pt>
                <c:pt idx="2">
                  <c:v>1358.2083333333333</c:v>
                </c:pt>
                <c:pt idx="3">
                  <c:v>2727.9642857142858</c:v>
                </c:pt>
                <c:pt idx="4">
                  <c:v>8957.173913043478</c:v>
                </c:pt>
                <c:pt idx="5">
                  <c:v>3817.1304347826085</c:v>
                </c:pt>
                <c:pt idx="6">
                  <c:v>5936.9382716049386</c:v>
                </c:pt>
                <c:pt idx="7">
                  <c:v>5304.726315789474</c:v>
                </c:pt>
                <c:pt idx="8">
                  <c:v>2324.6617647058824</c:v>
                </c:pt>
                <c:pt idx="9">
                  <c:v>4261.045454545455</c:v>
                </c:pt>
                <c:pt idx="10">
                  <c:v>1303.3309523809523</c:v>
                </c:pt>
                <c:pt idx="11">
                  <c:v>3158.9610389610389</c:v>
                </c:pt>
              </c:numCache>
            </c:numRef>
          </c:val>
          <c:extLst>
            <c:ext xmlns:c16="http://schemas.microsoft.com/office/drawing/2014/chart" uri="{C3380CC4-5D6E-409C-BE32-E72D297353CC}">
              <c16:uniqueId val="{00000001-3683-4986-BBF4-41EA7D7EF937}"/>
            </c:ext>
          </c:extLst>
        </c:ser>
        <c:ser>
          <c:idx val="2"/>
          <c:order val="1"/>
          <c:tx>
            <c:strRef>
              <c:f>Hoja1!$S$22</c:f>
              <c:strCache>
                <c:ptCount val="1"/>
                <c:pt idx="0">
                  <c:v>2017</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Hoja1!$P$24:$P$35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Hoja1!$S$24:$S$35</c:f>
              <c:numCache>
                <c:formatCode>_-* #,##0_-;\-* #,##0_-;_-* "-"??_-;_-@_-</c:formatCode>
                <c:ptCount val="12"/>
                <c:pt idx="0">
                  <c:v>3878.4328358208954</c:v>
                </c:pt>
                <c:pt idx="1">
                  <c:v>6245.5243902439024</c:v>
                </c:pt>
                <c:pt idx="2">
                  <c:v>6364.6888888888889</c:v>
                </c:pt>
                <c:pt idx="3">
                  <c:v>6837.5342465753429</c:v>
                </c:pt>
                <c:pt idx="4">
                  <c:v>6430.08</c:v>
                </c:pt>
                <c:pt idx="5">
                  <c:v>4638.7314814814818</c:v>
                </c:pt>
                <c:pt idx="6">
                  <c:v>3399.0566037735848</c:v>
                </c:pt>
                <c:pt idx="7">
                  <c:v>4786.4027777777774</c:v>
                </c:pt>
                <c:pt idx="8">
                  <c:v>4809.8294117647056</c:v>
                </c:pt>
                <c:pt idx="9">
                  <c:v>5028.2877697841723</c:v>
                </c:pt>
                <c:pt idx="10">
                  <c:v>5011.9082125603863</c:v>
                </c:pt>
                <c:pt idx="11">
                  <c:v>3655.7633587786258</c:v>
                </c:pt>
              </c:numCache>
            </c:numRef>
          </c:val>
          <c:extLst>
            <c:ext xmlns:c16="http://schemas.microsoft.com/office/drawing/2014/chart" uri="{C3380CC4-5D6E-409C-BE32-E72D297353CC}">
              <c16:uniqueId val="{00000002-3683-4986-BBF4-41EA7D7EF937}"/>
            </c:ext>
          </c:extLst>
        </c:ser>
        <c:dLbls>
          <c:showLegendKey val="0"/>
          <c:showVal val="0"/>
          <c:showCatName val="0"/>
          <c:showSerName val="0"/>
          <c:showPercent val="0"/>
          <c:showBubbleSize val="0"/>
        </c:dLbls>
        <c:gapWidth val="219"/>
        <c:overlap val="-27"/>
        <c:axId val="25875504"/>
        <c:axId val="23254592"/>
      </c:barChart>
      <c:lineChart>
        <c:grouping val="standard"/>
        <c:varyColors val="0"/>
        <c:ser>
          <c:idx val="3"/>
          <c:order val="2"/>
          <c:tx>
            <c:strRef>
              <c:f>Hoja1!$T$22</c:f>
              <c:strCache>
                <c:ptCount val="1"/>
                <c:pt idx="0">
                  <c:v>Variación Porcentual</c:v>
                </c:pt>
              </c:strCache>
            </c:strRef>
          </c:tx>
          <c:spPr>
            <a:ln w="28575" cap="rnd">
              <a:solidFill>
                <a:schemeClr val="accent6">
                  <a:lumMod val="60000"/>
                </a:schemeClr>
              </a:solidFill>
              <a:round/>
            </a:ln>
            <a:effectLst/>
          </c:spPr>
          <c:marker>
            <c:symbol val="none"/>
          </c:marker>
          <c:cat>
            <c:strRef>
              <c:f>Hoja1!$P$24:$P$35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Hoja1!$T$24:$T$35</c:f>
              <c:numCache>
                <c:formatCode>0%</c:formatCode>
                <c:ptCount val="12"/>
                <c:pt idx="0">
                  <c:v>-0.66371527849265077</c:v>
                </c:pt>
                <c:pt idx="1">
                  <c:v>0.19966601035873377</c:v>
                </c:pt>
                <c:pt idx="2">
                  <c:v>3.6860917671360349</c:v>
                </c:pt>
                <c:pt idx="3">
                  <c:v>1.5064603236860243</c:v>
                </c:pt>
                <c:pt idx="4">
                  <c:v>-0.28213071863699246</c:v>
                </c:pt>
                <c:pt idx="5">
                  <c:v>0.2152404956383589</c:v>
                </c:pt>
                <c:pt idx="6">
                  <c:v>-0.42747314385421187</c:v>
                </c:pt>
                <c:pt idx="7">
                  <c:v>-9.7709760533528534E-2</c:v>
                </c:pt>
                <c:pt idx="8">
                  <c:v>1.0690448325815898</c:v>
                </c:pt>
                <c:pt idx="9">
                  <c:v>0.18005964109588746</c:v>
                </c:pt>
                <c:pt idx="10">
                  <c:v>2.8454608964856756</c:v>
                </c:pt>
                <c:pt idx="11">
                  <c:v>0.15726763125289511</c:v>
                </c:pt>
              </c:numCache>
            </c:numRef>
          </c:val>
          <c:smooth val="0"/>
          <c:extLst>
            <c:ext xmlns:c16="http://schemas.microsoft.com/office/drawing/2014/chart" uri="{C3380CC4-5D6E-409C-BE32-E72D297353CC}">
              <c16:uniqueId val="{00000003-3683-4986-BBF4-41EA7D7EF937}"/>
            </c:ext>
          </c:extLst>
        </c:ser>
        <c:dLbls>
          <c:showLegendKey val="0"/>
          <c:showVal val="0"/>
          <c:showCatName val="0"/>
          <c:showSerName val="0"/>
          <c:showPercent val="0"/>
          <c:showBubbleSize val="0"/>
        </c:dLbls>
        <c:marker val="1"/>
        <c:smooth val="0"/>
        <c:axId val="363323904"/>
        <c:axId val="423985280"/>
      </c:lineChart>
      <c:catAx>
        <c:axId val="25875504"/>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3254592"/>
        <c:crosses val="autoZero"/>
        <c:auto val="1"/>
        <c:lblAlgn val="ctr"/>
        <c:lblOffset val="100"/>
        <c:noMultiLvlLbl val="0"/>
      </c:catAx>
      <c:valAx>
        <c:axId val="23254592"/>
        <c:scaling>
          <c:orientation val="minMax"/>
          <c:max val="20000"/>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mbtud</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5875504"/>
        <c:crosses val="autoZero"/>
        <c:crossBetween val="between"/>
      </c:valAx>
      <c:valAx>
        <c:axId val="423985280"/>
        <c:scaling>
          <c:orientation val="minMax"/>
        </c:scaling>
        <c:delete val="0"/>
        <c:axPos val="r"/>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63323904"/>
        <c:crosses val="max"/>
        <c:crossBetween val="between"/>
      </c:valAx>
      <c:catAx>
        <c:axId val="363323904"/>
        <c:scaling>
          <c:orientation val="minMax"/>
        </c:scaling>
        <c:delete val="1"/>
        <c:axPos val="b"/>
        <c:numFmt formatCode="General" sourceLinked="1"/>
        <c:majorTickMark val="none"/>
        <c:minorTickMark val="none"/>
        <c:tickLblPos val="nextTo"/>
        <c:crossAx val="4239852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CANTIDAD TOTAL DE ENERGÍA NEGOCIADA</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Hoja5!$D$17</c:f>
              <c:strCache>
                <c:ptCount val="1"/>
                <c:pt idx="0">
                  <c:v>2016</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Hoja5!$B$18:$B$20</c:f>
              <c:strCache>
                <c:ptCount val="3"/>
                <c:pt idx="0">
                  <c:v>Mercado Primario</c:v>
                </c:pt>
                <c:pt idx="1">
                  <c:v>Mercado Secundario</c:v>
                </c:pt>
                <c:pt idx="2">
                  <c:v>Otras Transacciones del Mercado Mayorista</c:v>
                </c:pt>
              </c:strCache>
            </c:strRef>
          </c:cat>
          <c:val>
            <c:numRef>
              <c:f>Hoja5!$D$18:$D$20</c:f>
              <c:numCache>
                <c:formatCode>_(* #,##0_);_(* \(#,##0\);_(* "-"??_);_(@_)</c:formatCode>
                <c:ptCount val="3"/>
                <c:pt idx="0">
                  <c:v>1542477</c:v>
                </c:pt>
                <c:pt idx="1">
                  <c:v>8056964</c:v>
                </c:pt>
                <c:pt idx="2" formatCode="_-* #,##0_-;\-* #,##0_-;_-* &quot;-&quot;??_-;_-@_-">
                  <c:v>2963746</c:v>
                </c:pt>
              </c:numCache>
            </c:numRef>
          </c:val>
          <c:extLst>
            <c:ext xmlns:c16="http://schemas.microsoft.com/office/drawing/2014/chart" uri="{C3380CC4-5D6E-409C-BE32-E72D297353CC}">
              <c16:uniqueId val="{00000001-7CFD-487C-B1B2-868DEB3A5B1A}"/>
            </c:ext>
          </c:extLst>
        </c:ser>
        <c:ser>
          <c:idx val="2"/>
          <c:order val="1"/>
          <c:tx>
            <c:strRef>
              <c:f>Hoja5!$E$17</c:f>
              <c:strCache>
                <c:ptCount val="1"/>
                <c:pt idx="0">
                  <c:v>2017</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Hoja5!$B$18:$B$20</c:f>
              <c:strCache>
                <c:ptCount val="3"/>
                <c:pt idx="0">
                  <c:v>Mercado Primario</c:v>
                </c:pt>
                <c:pt idx="1">
                  <c:v>Mercado Secundario</c:v>
                </c:pt>
                <c:pt idx="2">
                  <c:v>Otras Transacciones del Mercado Mayorista</c:v>
                </c:pt>
              </c:strCache>
            </c:strRef>
          </c:cat>
          <c:val>
            <c:numRef>
              <c:f>Hoja5!$E$18:$E$20</c:f>
              <c:numCache>
                <c:formatCode>_(* #,##0_);_(* \(#,##0\);_(* "-"??_);_(@_)</c:formatCode>
                <c:ptCount val="3"/>
                <c:pt idx="0">
                  <c:v>2241066</c:v>
                </c:pt>
                <c:pt idx="1">
                  <c:v>6526346</c:v>
                </c:pt>
                <c:pt idx="2" formatCode="_-* #,##0_-;\-* #,##0_-;_-* &quot;-&quot;??_-;_-@_-">
                  <c:v>6909704</c:v>
                </c:pt>
              </c:numCache>
            </c:numRef>
          </c:val>
          <c:extLst>
            <c:ext xmlns:c16="http://schemas.microsoft.com/office/drawing/2014/chart" uri="{C3380CC4-5D6E-409C-BE32-E72D297353CC}">
              <c16:uniqueId val="{00000002-7CFD-487C-B1B2-868DEB3A5B1A}"/>
            </c:ext>
          </c:extLst>
        </c:ser>
        <c:dLbls>
          <c:showLegendKey val="0"/>
          <c:showVal val="0"/>
          <c:showCatName val="0"/>
          <c:showSerName val="0"/>
          <c:showPercent val="0"/>
          <c:showBubbleSize val="0"/>
        </c:dLbls>
        <c:gapWidth val="164"/>
        <c:overlap val="-22"/>
        <c:axId val="2085681920"/>
        <c:axId val="330515328"/>
      </c:barChart>
      <c:lineChart>
        <c:grouping val="standard"/>
        <c:varyColors val="0"/>
        <c:ser>
          <c:idx val="3"/>
          <c:order val="2"/>
          <c:tx>
            <c:strRef>
              <c:f>Hoja5!$F$17</c:f>
              <c:strCache>
                <c:ptCount val="1"/>
                <c:pt idx="0">
                  <c:v>Variación Porcentual</c:v>
                </c:pt>
              </c:strCache>
            </c:strRef>
          </c:tx>
          <c:spPr>
            <a:ln w="28575" cap="rnd">
              <a:solidFill>
                <a:schemeClr val="accent6">
                  <a:lumMod val="60000"/>
                </a:schemeClr>
              </a:solidFill>
              <a:round/>
            </a:ln>
            <a:effectLst/>
          </c:spPr>
          <c:marker>
            <c:symbol val="none"/>
          </c:marker>
          <c:cat>
            <c:strRef>
              <c:f>Hoja5!$B$18:$B$20</c:f>
              <c:strCache>
                <c:ptCount val="3"/>
                <c:pt idx="0">
                  <c:v>Mercado Primario</c:v>
                </c:pt>
                <c:pt idx="1">
                  <c:v>Mercado Secundario</c:v>
                </c:pt>
                <c:pt idx="2">
                  <c:v>Otras Transacciones del Mercado Mayorista</c:v>
                </c:pt>
              </c:strCache>
            </c:strRef>
          </c:cat>
          <c:val>
            <c:numRef>
              <c:f>Hoja5!$F$18:$F$20</c:f>
              <c:numCache>
                <c:formatCode>0%</c:formatCode>
                <c:ptCount val="3"/>
                <c:pt idx="0">
                  <c:v>0.45290075638080829</c:v>
                </c:pt>
                <c:pt idx="1">
                  <c:v>-0.18997453631417494</c:v>
                </c:pt>
                <c:pt idx="2">
                  <c:v>1.3314089668952738</c:v>
                </c:pt>
              </c:numCache>
            </c:numRef>
          </c:val>
          <c:smooth val="0"/>
          <c:extLst>
            <c:ext xmlns:c16="http://schemas.microsoft.com/office/drawing/2014/chart" uri="{C3380CC4-5D6E-409C-BE32-E72D297353CC}">
              <c16:uniqueId val="{00000003-7CFD-487C-B1B2-868DEB3A5B1A}"/>
            </c:ext>
          </c:extLst>
        </c:ser>
        <c:dLbls>
          <c:showLegendKey val="0"/>
          <c:showVal val="0"/>
          <c:showCatName val="0"/>
          <c:showSerName val="0"/>
          <c:showPercent val="0"/>
          <c:showBubbleSize val="0"/>
        </c:dLbls>
        <c:marker val="1"/>
        <c:smooth val="0"/>
        <c:axId val="358852256"/>
        <c:axId val="423992192"/>
      </c:lineChart>
      <c:catAx>
        <c:axId val="2085681920"/>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30515328"/>
        <c:crosses val="autoZero"/>
        <c:auto val="1"/>
        <c:lblAlgn val="ctr"/>
        <c:lblOffset val="100"/>
        <c:noMultiLvlLbl val="0"/>
      </c:catAx>
      <c:valAx>
        <c:axId val="330515328"/>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085681920"/>
        <c:crosses val="autoZero"/>
        <c:crossBetween val="between"/>
      </c:valAx>
      <c:valAx>
        <c:axId val="423992192"/>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58852256"/>
        <c:crosses val="max"/>
        <c:crossBetween val="between"/>
      </c:valAx>
      <c:catAx>
        <c:axId val="358852256"/>
        <c:scaling>
          <c:orientation val="minMax"/>
        </c:scaling>
        <c:delete val="1"/>
        <c:axPos val="b"/>
        <c:numFmt formatCode="General" sourceLinked="1"/>
        <c:majorTickMark val="out"/>
        <c:minorTickMark val="none"/>
        <c:tickLblPos val="nextTo"/>
        <c:crossAx val="42399219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r>
              <a:rPr lang="en-US"/>
              <a:t>MERCADO PRIMARIO</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Hoja6!$D$19</c:f>
              <c:strCache>
                <c:ptCount val="1"/>
                <c:pt idx="0">
                  <c:v>2016</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Hoja6!$B$21:$B$32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Hoja6!$D$21:$D$32</c:f>
              <c:numCache>
                <c:formatCode>_(* #,##0_);_(* \(#,##0\);_(* "-"??_);_(@_)</c:formatCode>
                <c:ptCount val="12"/>
                <c:pt idx="0">
                  <c:v>5000</c:v>
                </c:pt>
                <c:pt idx="1">
                  <c:v>105500</c:v>
                </c:pt>
                <c:pt idx="2">
                  <c:v>14100</c:v>
                </c:pt>
                <c:pt idx="3">
                  <c:v>100459</c:v>
                </c:pt>
                <c:pt idx="4">
                  <c:v>267700</c:v>
                </c:pt>
                <c:pt idx="5">
                  <c:v>48000</c:v>
                </c:pt>
                <c:pt idx="6">
                  <c:v>83640</c:v>
                </c:pt>
                <c:pt idx="7">
                  <c:v>68100</c:v>
                </c:pt>
                <c:pt idx="8">
                  <c:v>63860</c:v>
                </c:pt>
                <c:pt idx="9">
                  <c:v>39545</c:v>
                </c:pt>
                <c:pt idx="10">
                  <c:v>54814</c:v>
                </c:pt>
                <c:pt idx="11">
                  <c:v>691759</c:v>
                </c:pt>
              </c:numCache>
            </c:numRef>
          </c:val>
          <c:extLst>
            <c:ext xmlns:c16="http://schemas.microsoft.com/office/drawing/2014/chart" uri="{C3380CC4-5D6E-409C-BE32-E72D297353CC}">
              <c16:uniqueId val="{00000001-0B6A-40A1-82EF-517F6BFA8AED}"/>
            </c:ext>
          </c:extLst>
        </c:ser>
        <c:ser>
          <c:idx val="2"/>
          <c:order val="1"/>
          <c:tx>
            <c:strRef>
              <c:f>Hoja6!$E$19</c:f>
              <c:strCache>
                <c:ptCount val="1"/>
                <c:pt idx="0">
                  <c:v>2017</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Hoja6!$B$21:$B$32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Hoja6!$E$21:$E$32</c:f>
              <c:numCache>
                <c:formatCode>_(* #,##0_);_(* \(#,##0\);_(* "-"??_);_(@_)</c:formatCode>
                <c:ptCount val="12"/>
                <c:pt idx="0">
                  <c:v>549405</c:v>
                </c:pt>
                <c:pt idx="1">
                  <c:v>91580</c:v>
                </c:pt>
                <c:pt idx="2">
                  <c:v>50896</c:v>
                </c:pt>
                <c:pt idx="3">
                  <c:v>12000</c:v>
                </c:pt>
                <c:pt idx="4">
                  <c:v>80600</c:v>
                </c:pt>
                <c:pt idx="5">
                  <c:v>91806</c:v>
                </c:pt>
                <c:pt idx="6">
                  <c:v>121907</c:v>
                </c:pt>
                <c:pt idx="7">
                  <c:v>156325</c:v>
                </c:pt>
                <c:pt idx="8">
                  <c:v>216965</c:v>
                </c:pt>
                <c:pt idx="9">
                  <c:v>377245</c:v>
                </c:pt>
                <c:pt idx="10">
                  <c:v>272062</c:v>
                </c:pt>
                <c:pt idx="11">
                  <c:v>220275</c:v>
                </c:pt>
              </c:numCache>
            </c:numRef>
          </c:val>
          <c:extLst>
            <c:ext xmlns:c16="http://schemas.microsoft.com/office/drawing/2014/chart" uri="{C3380CC4-5D6E-409C-BE32-E72D297353CC}">
              <c16:uniqueId val="{00000002-0B6A-40A1-82EF-517F6BFA8AED}"/>
            </c:ext>
          </c:extLst>
        </c:ser>
        <c:dLbls>
          <c:showLegendKey val="0"/>
          <c:showVal val="0"/>
          <c:showCatName val="0"/>
          <c:showSerName val="0"/>
          <c:showPercent val="0"/>
          <c:showBubbleSize val="0"/>
        </c:dLbls>
        <c:gapWidth val="219"/>
        <c:overlap val="-27"/>
        <c:axId val="30040367"/>
        <c:axId val="322389488"/>
      </c:barChart>
      <c:lineChart>
        <c:grouping val="standard"/>
        <c:varyColors val="0"/>
        <c:ser>
          <c:idx val="3"/>
          <c:order val="2"/>
          <c:tx>
            <c:strRef>
              <c:f>Hoja6!$F$19</c:f>
              <c:strCache>
                <c:ptCount val="1"/>
                <c:pt idx="0">
                  <c:v>Variación Porcentual</c:v>
                </c:pt>
              </c:strCache>
            </c:strRef>
          </c:tx>
          <c:spPr>
            <a:ln w="28575" cap="rnd">
              <a:solidFill>
                <a:schemeClr val="accent6">
                  <a:lumMod val="60000"/>
                </a:schemeClr>
              </a:solidFill>
              <a:round/>
            </a:ln>
            <a:effectLst/>
          </c:spPr>
          <c:marker>
            <c:symbol val="none"/>
          </c:marker>
          <c:cat>
            <c:strRef>
              <c:f>Hoja6!$B$21:$B$32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Hoja6!$F$21:$F$32</c:f>
              <c:numCache>
                <c:formatCode>0%</c:formatCode>
                <c:ptCount val="12"/>
                <c:pt idx="0">
                  <c:v>108.881</c:v>
                </c:pt>
                <c:pt idx="1">
                  <c:v>-0.13194312796208529</c:v>
                </c:pt>
                <c:pt idx="2">
                  <c:v>2.6096453900709218</c:v>
                </c:pt>
                <c:pt idx="3">
                  <c:v>-0.88054828337928903</c:v>
                </c:pt>
                <c:pt idx="4">
                  <c:v>-0.69891669779604038</c:v>
                </c:pt>
                <c:pt idx="5">
                  <c:v>0.91262500000000002</c:v>
                </c:pt>
                <c:pt idx="6">
                  <c:v>0.45752032520325203</c:v>
                </c:pt>
                <c:pt idx="7">
                  <c:v>1.2955212922173276</c:v>
                </c:pt>
                <c:pt idx="8">
                  <c:v>2.3975101785155029</c:v>
                </c:pt>
                <c:pt idx="9">
                  <c:v>8.5396383866481216</c:v>
                </c:pt>
                <c:pt idx="10">
                  <c:v>3.9633670230233156</c:v>
                </c:pt>
                <c:pt idx="11">
                  <c:v>-0.68157262861777013</c:v>
                </c:pt>
              </c:numCache>
            </c:numRef>
          </c:val>
          <c:smooth val="0"/>
          <c:extLst>
            <c:ext xmlns:c16="http://schemas.microsoft.com/office/drawing/2014/chart" uri="{C3380CC4-5D6E-409C-BE32-E72D297353CC}">
              <c16:uniqueId val="{00000003-0B6A-40A1-82EF-517F6BFA8AED}"/>
            </c:ext>
          </c:extLst>
        </c:ser>
        <c:dLbls>
          <c:showLegendKey val="0"/>
          <c:showVal val="0"/>
          <c:showCatName val="0"/>
          <c:showSerName val="0"/>
          <c:showPercent val="0"/>
          <c:showBubbleSize val="0"/>
        </c:dLbls>
        <c:marker val="1"/>
        <c:smooth val="0"/>
        <c:axId val="30061167"/>
        <c:axId val="490284288"/>
      </c:lineChart>
      <c:catAx>
        <c:axId val="30040367"/>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22389488"/>
        <c:crosses val="autoZero"/>
        <c:auto val="1"/>
        <c:lblAlgn val="ctr"/>
        <c:lblOffset val="100"/>
        <c:noMultiLvlLbl val="0"/>
      </c:catAx>
      <c:valAx>
        <c:axId val="322389488"/>
        <c:scaling>
          <c:orientation val="minMax"/>
        </c:scaling>
        <c:delete val="0"/>
        <c:axPos val="l"/>
        <c:majorGridlines>
          <c:spPr>
            <a:ln>
              <a:solidFill>
                <a:schemeClr val="tx1">
                  <a:lumMod val="15000"/>
                  <a:lumOff val="85000"/>
                </a:schemeClr>
              </a:solidFill>
            </a:ln>
            <a:effectLst/>
          </c:spPr>
        </c:majorGridlines>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MBTU</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040367"/>
        <c:crosses val="autoZero"/>
        <c:crossBetween val="between"/>
      </c:valAx>
      <c:valAx>
        <c:axId val="490284288"/>
        <c:scaling>
          <c:orientation val="minMax"/>
        </c:scaling>
        <c:delete val="0"/>
        <c:axPos val="r"/>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061167"/>
        <c:crosses val="max"/>
        <c:crossBetween val="between"/>
      </c:valAx>
      <c:catAx>
        <c:axId val="30061167"/>
        <c:scaling>
          <c:orientation val="minMax"/>
        </c:scaling>
        <c:delete val="1"/>
        <c:axPos val="b"/>
        <c:numFmt formatCode="General" sourceLinked="1"/>
        <c:majorTickMark val="none"/>
        <c:minorTickMark val="none"/>
        <c:tickLblPos val="nextTo"/>
        <c:crossAx val="4902842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r>
              <a:rPr lang="en-US"/>
              <a:t>MERCADO SECUNDARIO</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Hoja6!$K$19</c:f>
              <c:strCache>
                <c:ptCount val="1"/>
                <c:pt idx="0">
                  <c:v>2016</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Hoja6!$I$21:$I$32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Hoja6!$K$21:$K$32</c:f>
              <c:numCache>
                <c:formatCode>_(* #,##0_);_(* \(#,##0\);_(* "-"??_);_(@_)</c:formatCode>
                <c:ptCount val="12"/>
                <c:pt idx="0">
                  <c:v>582780</c:v>
                </c:pt>
                <c:pt idx="1">
                  <c:v>693719</c:v>
                </c:pt>
                <c:pt idx="2">
                  <c:v>490965</c:v>
                </c:pt>
                <c:pt idx="3">
                  <c:v>938714</c:v>
                </c:pt>
                <c:pt idx="4">
                  <c:v>451280</c:v>
                </c:pt>
                <c:pt idx="5">
                  <c:v>429116</c:v>
                </c:pt>
                <c:pt idx="6">
                  <c:v>765470</c:v>
                </c:pt>
                <c:pt idx="7">
                  <c:v>1506029</c:v>
                </c:pt>
                <c:pt idx="8">
                  <c:v>586493</c:v>
                </c:pt>
                <c:pt idx="9">
                  <c:v>467044</c:v>
                </c:pt>
                <c:pt idx="10">
                  <c:v>468073</c:v>
                </c:pt>
                <c:pt idx="11">
                  <c:v>677281</c:v>
                </c:pt>
              </c:numCache>
            </c:numRef>
          </c:val>
          <c:extLst>
            <c:ext xmlns:c16="http://schemas.microsoft.com/office/drawing/2014/chart" uri="{C3380CC4-5D6E-409C-BE32-E72D297353CC}">
              <c16:uniqueId val="{00000001-040F-4920-A36B-8BFD9C1E75DF}"/>
            </c:ext>
          </c:extLst>
        </c:ser>
        <c:ser>
          <c:idx val="2"/>
          <c:order val="1"/>
          <c:tx>
            <c:strRef>
              <c:f>Hoja6!$L$19</c:f>
              <c:strCache>
                <c:ptCount val="1"/>
                <c:pt idx="0">
                  <c:v>2017</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Hoja6!$I$21:$I$32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Hoja6!$L$21:$L$32</c:f>
              <c:numCache>
                <c:formatCode>_(* #,##0_);_(* \(#,##0\);_(* "-"??_);_(@_)</c:formatCode>
                <c:ptCount val="12"/>
                <c:pt idx="0">
                  <c:v>251695</c:v>
                </c:pt>
                <c:pt idx="1">
                  <c:v>384053</c:v>
                </c:pt>
                <c:pt idx="2">
                  <c:v>452957</c:v>
                </c:pt>
                <c:pt idx="3">
                  <c:v>195209</c:v>
                </c:pt>
                <c:pt idx="4">
                  <c:v>385514</c:v>
                </c:pt>
                <c:pt idx="5">
                  <c:v>511837</c:v>
                </c:pt>
                <c:pt idx="6">
                  <c:v>549279</c:v>
                </c:pt>
                <c:pt idx="7">
                  <c:v>589000</c:v>
                </c:pt>
                <c:pt idx="8">
                  <c:v>674745</c:v>
                </c:pt>
                <c:pt idx="9">
                  <c:v>648548</c:v>
                </c:pt>
                <c:pt idx="10">
                  <c:v>1176596</c:v>
                </c:pt>
                <c:pt idx="11">
                  <c:v>706913</c:v>
                </c:pt>
              </c:numCache>
            </c:numRef>
          </c:val>
          <c:extLst>
            <c:ext xmlns:c16="http://schemas.microsoft.com/office/drawing/2014/chart" uri="{C3380CC4-5D6E-409C-BE32-E72D297353CC}">
              <c16:uniqueId val="{00000002-040F-4920-A36B-8BFD9C1E75DF}"/>
            </c:ext>
          </c:extLst>
        </c:ser>
        <c:dLbls>
          <c:showLegendKey val="0"/>
          <c:showVal val="0"/>
          <c:showCatName val="0"/>
          <c:showSerName val="0"/>
          <c:showPercent val="0"/>
          <c:showBubbleSize val="0"/>
        </c:dLbls>
        <c:gapWidth val="164"/>
        <c:overlap val="-22"/>
        <c:axId val="30026639"/>
        <c:axId val="490292928"/>
      </c:barChart>
      <c:lineChart>
        <c:grouping val="standard"/>
        <c:varyColors val="0"/>
        <c:ser>
          <c:idx val="3"/>
          <c:order val="2"/>
          <c:tx>
            <c:strRef>
              <c:f>Hoja6!$M$19</c:f>
              <c:strCache>
                <c:ptCount val="1"/>
                <c:pt idx="0">
                  <c:v>Variación Porcentual</c:v>
                </c:pt>
              </c:strCache>
            </c:strRef>
          </c:tx>
          <c:spPr>
            <a:ln w="28575" cap="rnd">
              <a:solidFill>
                <a:schemeClr val="accent6">
                  <a:lumMod val="60000"/>
                </a:schemeClr>
              </a:solidFill>
              <a:round/>
            </a:ln>
            <a:effectLst/>
          </c:spPr>
          <c:marker>
            <c:symbol val="none"/>
          </c:marker>
          <c:cat>
            <c:strRef>
              <c:f>Hoja6!$I$21:$I$32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Hoja6!$M$21:$M$32</c:f>
              <c:numCache>
                <c:formatCode>0%</c:formatCode>
                <c:ptCount val="12"/>
                <c:pt idx="0">
                  <c:v>-0.56811318164659053</c:v>
                </c:pt>
                <c:pt idx="1">
                  <c:v>-0.44638535199410712</c:v>
                </c:pt>
                <c:pt idx="2">
                  <c:v>-7.7414887008238842E-2</c:v>
                </c:pt>
                <c:pt idx="3">
                  <c:v>-0.79204635277624491</c:v>
                </c:pt>
                <c:pt idx="4">
                  <c:v>-0.14573213969154408</c:v>
                </c:pt>
                <c:pt idx="5">
                  <c:v>0.19277071933929291</c:v>
                </c:pt>
                <c:pt idx="6">
                  <c:v>-0.28242909584960874</c:v>
                </c:pt>
                <c:pt idx="7">
                  <c:v>-0.60890527340442979</c:v>
                </c:pt>
                <c:pt idx="8">
                  <c:v>0.15047408920481575</c:v>
                </c:pt>
                <c:pt idx="9">
                  <c:v>0.38862291347282052</c:v>
                </c:pt>
                <c:pt idx="10">
                  <c:v>1.513701922563361</c:v>
                </c:pt>
                <c:pt idx="11">
                  <c:v>4.3751411895505798E-2</c:v>
                </c:pt>
              </c:numCache>
            </c:numRef>
          </c:val>
          <c:smooth val="0"/>
          <c:extLst>
            <c:ext xmlns:c16="http://schemas.microsoft.com/office/drawing/2014/chart" uri="{C3380CC4-5D6E-409C-BE32-E72D297353CC}">
              <c16:uniqueId val="{00000003-040F-4920-A36B-8BFD9C1E75DF}"/>
            </c:ext>
          </c:extLst>
        </c:ser>
        <c:dLbls>
          <c:showLegendKey val="0"/>
          <c:showVal val="0"/>
          <c:showCatName val="0"/>
          <c:showSerName val="0"/>
          <c:showPercent val="0"/>
          <c:showBubbleSize val="0"/>
        </c:dLbls>
        <c:marker val="1"/>
        <c:smooth val="0"/>
        <c:axId val="30047855"/>
        <c:axId val="31117424"/>
      </c:lineChart>
      <c:catAx>
        <c:axId val="30026639"/>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90292928"/>
        <c:crosses val="autoZero"/>
        <c:auto val="1"/>
        <c:lblAlgn val="ctr"/>
        <c:lblOffset val="100"/>
        <c:noMultiLvlLbl val="0"/>
      </c:catAx>
      <c:valAx>
        <c:axId val="490292928"/>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026639"/>
        <c:crosses val="autoZero"/>
        <c:crossBetween val="between"/>
      </c:valAx>
      <c:valAx>
        <c:axId val="31117424"/>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047855"/>
        <c:crosses val="max"/>
        <c:crossBetween val="between"/>
      </c:valAx>
      <c:catAx>
        <c:axId val="30047855"/>
        <c:scaling>
          <c:orientation val="minMax"/>
        </c:scaling>
        <c:delete val="1"/>
        <c:axPos val="b"/>
        <c:numFmt formatCode="General" sourceLinked="1"/>
        <c:majorTickMark val="out"/>
        <c:minorTickMark val="none"/>
        <c:tickLblPos val="nextTo"/>
        <c:crossAx val="3111742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OTRAS TRANSACCIONES DEL MERCADO MAYORISTA</a:t>
            </a:r>
          </a:p>
        </c:rich>
      </c:tx>
      <c:layout>
        <c:manualLayout>
          <c:xMode val="edge"/>
          <c:yMode val="edge"/>
          <c:x val="0.19089803647961723"/>
          <c:y val="2.5806451612903226E-2"/>
        </c:manualLayout>
      </c:layout>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Hoja6!$R$19</c:f>
              <c:strCache>
                <c:ptCount val="1"/>
                <c:pt idx="0">
                  <c:v>2016</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Hoja6!$P$21:$P$32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Hoja6!$R$21:$R$32</c:f>
              <c:numCache>
                <c:formatCode>_-* #,##0_-;\-* #,##0_-;_-* "-"??_-;_-@_-</c:formatCode>
                <c:ptCount val="12"/>
                <c:pt idx="0">
                  <c:v>126865</c:v>
                </c:pt>
                <c:pt idx="1">
                  <c:v>98915</c:v>
                </c:pt>
                <c:pt idx="2">
                  <c:v>65194</c:v>
                </c:pt>
                <c:pt idx="3">
                  <c:v>76383</c:v>
                </c:pt>
                <c:pt idx="4">
                  <c:v>206015</c:v>
                </c:pt>
                <c:pt idx="5">
                  <c:v>175588</c:v>
                </c:pt>
                <c:pt idx="6">
                  <c:v>480892</c:v>
                </c:pt>
                <c:pt idx="7">
                  <c:v>503949</c:v>
                </c:pt>
                <c:pt idx="8">
                  <c:v>158077</c:v>
                </c:pt>
                <c:pt idx="9">
                  <c:v>281229</c:v>
                </c:pt>
                <c:pt idx="10">
                  <c:v>547399</c:v>
                </c:pt>
                <c:pt idx="11">
                  <c:v>243240</c:v>
                </c:pt>
              </c:numCache>
            </c:numRef>
          </c:val>
          <c:extLst>
            <c:ext xmlns:c16="http://schemas.microsoft.com/office/drawing/2014/chart" uri="{C3380CC4-5D6E-409C-BE32-E72D297353CC}">
              <c16:uniqueId val="{00000001-FB12-42B2-9393-51B20D9FE773}"/>
            </c:ext>
          </c:extLst>
        </c:ser>
        <c:ser>
          <c:idx val="2"/>
          <c:order val="1"/>
          <c:tx>
            <c:strRef>
              <c:f>Hoja6!$S$19</c:f>
              <c:strCache>
                <c:ptCount val="1"/>
                <c:pt idx="0">
                  <c:v>2017</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Hoja6!$P$21:$P$32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Hoja6!$S$21:$S$32</c:f>
              <c:numCache>
                <c:formatCode>_-* #,##0_-;\-* #,##0_-;_-* "-"??_-;_-@_-</c:formatCode>
                <c:ptCount val="12"/>
                <c:pt idx="0">
                  <c:v>259855</c:v>
                </c:pt>
                <c:pt idx="1">
                  <c:v>512133</c:v>
                </c:pt>
                <c:pt idx="2">
                  <c:v>572822</c:v>
                </c:pt>
                <c:pt idx="3">
                  <c:v>499140</c:v>
                </c:pt>
                <c:pt idx="4">
                  <c:v>482256</c:v>
                </c:pt>
                <c:pt idx="5">
                  <c:v>500983</c:v>
                </c:pt>
                <c:pt idx="6">
                  <c:v>360300</c:v>
                </c:pt>
                <c:pt idx="7">
                  <c:v>689242</c:v>
                </c:pt>
                <c:pt idx="8">
                  <c:v>817671</c:v>
                </c:pt>
                <c:pt idx="9">
                  <c:v>698932</c:v>
                </c:pt>
                <c:pt idx="10">
                  <c:v>1037465</c:v>
                </c:pt>
                <c:pt idx="11">
                  <c:v>478905</c:v>
                </c:pt>
              </c:numCache>
            </c:numRef>
          </c:val>
          <c:extLst>
            <c:ext xmlns:c16="http://schemas.microsoft.com/office/drawing/2014/chart" uri="{C3380CC4-5D6E-409C-BE32-E72D297353CC}">
              <c16:uniqueId val="{00000002-FB12-42B2-9393-51B20D9FE773}"/>
            </c:ext>
          </c:extLst>
        </c:ser>
        <c:dLbls>
          <c:showLegendKey val="0"/>
          <c:showVal val="0"/>
          <c:showCatName val="0"/>
          <c:showSerName val="0"/>
          <c:showPercent val="0"/>
          <c:showBubbleSize val="0"/>
        </c:dLbls>
        <c:gapWidth val="164"/>
        <c:overlap val="-22"/>
        <c:axId val="30006255"/>
        <c:axId val="142840016"/>
      </c:barChart>
      <c:lineChart>
        <c:grouping val="standard"/>
        <c:varyColors val="0"/>
        <c:ser>
          <c:idx val="3"/>
          <c:order val="2"/>
          <c:tx>
            <c:strRef>
              <c:f>Hoja6!$T$19</c:f>
              <c:strCache>
                <c:ptCount val="1"/>
                <c:pt idx="0">
                  <c:v>Variación Porcentual</c:v>
                </c:pt>
              </c:strCache>
            </c:strRef>
          </c:tx>
          <c:spPr>
            <a:ln w="28575" cap="rnd">
              <a:solidFill>
                <a:schemeClr val="accent6">
                  <a:lumMod val="60000"/>
                </a:schemeClr>
              </a:solidFill>
              <a:round/>
            </a:ln>
            <a:effectLst/>
          </c:spPr>
          <c:marker>
            <c:symbol val="none"/>
          </c:marker>
          <c:cat>
            <c:strRef>
              <c:f>Hoja6!$P$21:$P$32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Hoja6!$T$21:$T$32</c:f>
              <c:numCache>
                <c:formatCode>0%</c:formatCode>
                <c:ptCount val="12"/>
                <c:pt idx="0">
                  <c:v>1.0482796673629449</c:v>
                </c:pt>
                <c:pt idx="1">
                  <c:v>4.1775059394429563</c:v>
                </c:pt>
                <c:pt idx="2">
                  <c:v>7.7864220633800656</c:v>
                </c:pt>
                <c:pt idx="3">
                  <c:v>5.534700129609992</c:v>
                </c:pt>
                <c:pt idx="4">
                  <c:v>1.3408780914011116</c:v>
                </c:pt>
                <c:pt idx="5">
                  <c:v>1.8531733375857118</c:v>
                </c:pt>
                <c:pt idx="6">
                  <c:v>-0.250767324056129</c:v>
                </c:pt>
                <c:pt idx="7">
                  <c:v>0.36768204719128317</c:v>
                </c:pt>
                <c:pt idx="8">
                  <c:v>4.1726120814539751</c:v>
                </c:pt>
                <c:pt idx="9">
                  <c:v>1.4852771229140664</c:v>
                </c:pt>
                <c:pt idx="10">
                  <c:v>0.89526287041079722</c:v>
                </c:pt>
                <c:pt idx="11">
                  <c:v>0.96885791810557476</c:v>
                </c:pt>
              </c:numCache>
            </c:numRef>
          </c:val>
          <c:smooth val="0"/>
          <c:extLst>
            <c:ext xmlns:c16="http://schemas.microsoft.com/office/drawing/2014/chart" uri="{C3380CC4-5D6E-409C-BE32-E72D297353CC}">
              <c16:uniqueId val="{00000003-FB12-42B2-9393-51B20D9FE773}"/>
            </c:ext>
          </c:extLst>
        </c:ser>
        <c:dLbls>
          <c:showLegendKey val="0"/>
          <c:showVal val="0"/>
          <c:showCatName val="0"/>
          <c:showSerName val="0"/>
          <c:showPercent val="0"/>
          <c:showBubbleSize val="0"/>
        </c:dLbls>
        <c:marker val="1"/>
        <c:smooth val="0"/>
        <c:axId val="32748176"/>
        <c:axId val="427919696"/>
      </c:lineChart>
      <c:catAx>
        <c:axId val="30006255"/>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42840016"/>
        <c:crosses val="autoZero"/>
        <c:auto val="1"/>
        <c:lblAlgn val="ctr"/>
        <c:lblOffset val="100"/>
        <c:noMultiLvlLbl val="0"/>
      </c:catAx>
      <c:valAx>
        <c:axId val="142840016"/>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006255"/>
        <c:crosses val="autoZero"/>
        <c:crossBetween val="between"/>
      </c:valAx>
      <c:valAx>
        <c:axId val="42791969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2748176"/>
        <c:crosses val="max"/>
        <c:crossBetween val="between"/>
      </c:valAx>
      <c:catAx>
        <c:axId val="32748176"/>
        <c:scaling>
          <c:orientation val="minMax"/>
        </c:scaling>
        <c:delete val="1"/>
        <c:axPos val="b"/>
        <c:numFmt formatCode="General" sourceLinked="1"/>
        <c:majorTickMark val="out"/>
        <c:minorTickMark val="none"/>
        <c:tickLblPos val="nextTo"/>
        <c:crossAx val="42791969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r>
              <a:rPr lang="en-US" sz="1600"/>
              <a:t>PRECIO PROMEDIO PONDERADO - ANUAL</a:t>
            </a:r>
          </a:p>
        </c:rich>
      </c:tx>
      <c:overlay val="0"/>
      <c:spPr>
        <a:noFill/>
        <a:ln>
          <a:noFill/>
        </a:ln>
        <a:effectLst/>
      </c:spPr>
      <c:txPr>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endParaRPr lang="es-CO"/>
        </a:p>
      </c:txPr>
    </c:title>
    <c:autoTitleDeleted val="0"/>
    <c:plotArea>
      <c:layout/>
      <c:barChart>
        <c:barDir val="bar"/>
        <c:grouping val="clustered"/>
        <c:varyColors val="0"/>
        <c:ser>
          <c:idx val="1"/>
          <c:order val="0"/>
          <c:tx>
            <c:strRef>
              <c:f>Hoja8!$D$14</c:f>
              <c:strCache>
                <c:ptCount val="1"/>
                <c:pt idx="0">
                  <c:v>2016</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cat>
            <c:strRef>
              <c:f>Hoja8!$B$15:$B$17</c:f>
              <c:strCache>
                <c:ptCount val="3"/>
                <c:pt idx="0">
                  <c:v>Mercado Primario</c:v>
                </c:pt>
                <c:pt idx="1">
                  <c:v>Mercado Secundario</c:v>
                </c:pt>
                <c:pt idx="2">
                  <c:v>Otras Transacciones del Mercado Mayorista</c:v>
                </c:pt>
              </c:strCache>
            </c:strRef>
          </c:cat>
          <c:val>
            <c:numRef>
              <c:f>Hoja8!$D$15:$D$17</c:f>
              <c:numCache>
                <c:formatCode>_-* #,##0.00_-;\-* #,##0.00_-;_-* "-"??_-;_-@_-</c:formatCode>
                <c:ptCount val="3"/>
                <c:pt idx="0">
                  <c:v>5.2718549061023277</c:v>
                </c:pt>
                <c:pt idx="1">
                  <c:v>4.6188310733422648</c:v>
                </c:pt>
                <c:pt idx="2">
                  <c:v>4.2083373690322006</c:v>
                </c:pt>
              </c:numCache>
            </c:numRef>
          </c:val>
          <c:extLst>
            <c:ext xmlns:c16="http://schemas.microsoft.com/office/drawing/2014/chart" uri="{C3380CC4-5D6E-409C-BE32-E72D297353CC}">
              <c16:uniqueId val="{00000001-07ED-4C77-853E-576CA7F54500}"/>
            </c:ext>
          </c:extLst>
        </c:ser>
        <c:ser>
          <c:idx val="2"/>
          <c:order val="1"/>
          <c:tx>
            <c:strRef>
              <c:f>Hoja8!$E$14</c:f>
              <c:strCache>
                <c:ptCount val="1"/>
                <c:pt idx="0">
                  <c:v>2017</c:v>
                </c:pt>
              </c:strCache>
            </c:strRef>
          </c:tx>
          <c:spPr>
            <a:pattFill prst="narVert">
              <a:fgClr>
                <a:schemeClr val="accent4"/>
              </a:fgClr>
              <a:bgClr>
                <a:schemeClr val="accent4">
                  <a:lumMod val="20000"/>
                  <a:lumOff val="80000"/>
                </a:schemeClr>
              </a:bgClr>
            </a:pattFill>
            <a:ln>
              <a:noFill/>
            </a:ln>
            <a:effectLst>
              <a:innerShdw blurRad="114300">
                <a:schemeClr val="accent4"/>
              </a:innerShdw>
            </a:effectLst>
          </c:spPr>
          <c:invertIfNegative val="0"/>
          <c:cat>
            <c:strRef>
              <c:f>Hoja8!$B$15:$B$17</c:f>
              <c:strCache>
                <c:ptCount val="3"/>
                <c:pt idx="0">
                  <c:v>Mercado Primario</c:v>
                </c:pt>
                <c:pt idx="1">
                  <c:v>Mercado Secundario</c:v>
                </c:pt>
                <c:pt idx="2">
                  <c:v>Otras Transacciones del Mercado Mayorista</c:v>
                </c:pt>
              </c:strCache>
            </c:strRef>
          </c:cat>
          <c:val>
            <c:numRef>
              <c:f>Hoja8!$E$15:$E$17</c:f>
              <c:numCache>
                <c:formatCode>_-* #,##0.00_-;\-* #,##0.00_-;_-* "-"??_-;_-@_-</c:formatCode>
                <c:ptCount val="3"/>
                <c:pt idx="0">
                  <c:v>2.8971533725468137</c:v>
                </c:pt>
                <c:pt idx="1">
                  <c:v>2.9904185282239157</c:v>
                </c:pt>
                <c:pt idx="2">
                  <c:v>3.38928544551257</c:v>
                </c:pt>
              </c:numCache>
            </c:numRef>
          </c:val>
          <c:extLst>
            <c:ext xmlns:c16="http://schemas.microsoft.com/office/drawing/2014/chart" uri="{C3380CC4-5D6E-409C-BE32-E72D297353CC}">
              <c16:uniqueId val="{00000002-07ED-4C77-853E-576CA7F54500}"/>
            </c:ext>
          </c:extLst>
        </c:ser>
        <c:dLbls>
          <c:showLegendKey val="0"/>
          <c:showVal val="0"/>
          <c:showCatName val="0"/>
          <c:showSerName val="0"/>
          <c:showPercent val="0"/>
          <c:showBubbleSize val="0"/>
        </c:dLbls>
        <c:gapWidth val="227"/>
        <c:overlap val="-48"/>
        <c:axId val="485770480"/>
        <c:axId val="423988304"/>
      </c:barChart>
      <c:catAx>
        <c:axId val="485770480"/>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23988304"/>
        <c:crosses val="autoZero"/>
        <c:auto val="1"/>
        <c:lblAlgn val="ctr"/>
        <c:lblOffset val="100"/>
        <c:noMultiLvlLbl val="0"/>
      </c:catAx>
      <c:valAx>
        <c:axId val="423988304"/>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USD/MBTU</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00_-;\-* #,##0.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857704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r>
              <a:rPr lang="en-US"/>
              <a:t>PRECIOS MERCADO PRIMARIO</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endParaRPr lang="es-CO"/>
        </a:p>
      </c:txPr>
    </c:title>
    <c:autoTitleDeleted val="0"/>
    <c:plotArea>
      <c:layout/>
      <c:barChart>
        <c:barDir val="bar"/>
        <c:grouping val="clustered"/>
        <c:varyColors val="0"/>
        <c:ser>
          <c:idx val="1"/>
          <c:order val="0"/>
          <c:tx>
            <c:strRef>
              <c:f>Hoja9!$D$19</c:f>
              <c:strCache>
                <c:ptCount val="1"/>
                <c:pt idx="0">
                  <c:v>2016</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cat>
            <c:strRef>
              <c:f>Hoja9!$B$21:$B$32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Hoja9!$D$21:$D$32</c:f>
              <c:numCache>
                <c:formatCode>_-* #,##0.00_-;\-* #,##0.00_-;_-* "-"??_-;_-@_-</c:formatCode>
                <c:ptCount val="12"/>
                <c:pt idx="0">
                  <c:v>3.4</c:v>
                </c:pt>
                <c:pt idx="1">
                  <c:v>4.8935545023696685</c:v>
                </c:pt>
                <c:pt idx="2">
                  <c:v>5.3439716312056742</c:v>
                </c:pt>
                <c:pt idx="3">
                  <c:v>4.9933430553758251</c:v>
                </c:pt>
                <c:pt idx="4">
                  <c:v>4.5824803884945835</c:v>
                </c:pt>
                <c:pt idx="5">
                  <c:v>3.7770833333333331</c:v>
                </c:pt>
                <c:pt idx="6">
                  <c:v>3.9254184600669535</c:v>
                </c:pt>
                <c:pt idx="7">
                  <c:v>2.5361233480176213</c:v>
                </c:pt>
                <c:pt idx="8">
                  <c:v>2.4346539304729093</c:v>
                </c:pt>
                <c:pt idx="9">
                  <c:v>3.9055885699835629</c:v>
                </c:pt>
                <c:pt idx="10">
                  <c:v>4.5149890538913411</c:v>
                </c:pt>
                <c:pt idx="11">
                  <c:v>6.5846611030720235</c:v>
                </c:pt>
              </c:numCache>
            </c:numRef>
          </c:val>
          <c:extLst>
            <c:ext xmlns:c16="http://schemas.microsoft.com/office/drawing/2014/chart" uri="{C3380CC4-5D6E-409C-BE32-E72D297353CC}">
              <c16:uniqueId val="{00000001-6AD4-4BC5-B16C-7957FBC14D7A}"/>
            </c:ext>
          </c:extLst>
        </c:ser>
        <c:ser>
          <c:idx val="2"/>
          <c:order val="1"/>
          <c:tx>
            <c:strRef>
              <c:f>Hoja9!$E$19</c:f>
              <c:strCache>
                <c:ptCount val="1"/>
                <c:pt idx="0">
                  <c:v>2017</c:v>
                </c:pt>
              </c:strCache>
            </c:strRef>
          </c:tx>
          <c:spPr>
            <a:pattFill prst="narVert">
              <a:fgClr>
                <a:schemeClr val="accent4"/>
              </a:fgClr>
              <a:bgClr>
                <a:schemeClr val="accent4">
                  <a:lumMod val="20000"/>
                  <a:lumOff val="80000"/>
                </a:schemeClr>
              </a:bgClr>
            </a:pattFill>
            <a:ln>
              <a:noFill/>
            </a:ln>
            <a:effectLst>
              <a:innerShdw blurRad="114300">
                <a:schemeClr val="accent4"/>
              </a:innerShdw>
            </a:effectLst>
          </c:spPr>
          <c:invertIfNegative val="0"/>
          <c:cat>
            <c:strRef>
              <c:f>Hoja9!$B$21:$B$32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Hoja9!$E$21:$E$32</c:f>
              <c:numCache>
                <c:formatCode>_-* #,##0.00_-;\-* #,##0.00_-;_-* "-"??_-;_-@_-</c:formatCode>
                <c:ptCount val="12"/>
                <c:pt idx="0">
                  <c:v>3.0993256340950666</c:v>
                </c:pt>
                <c:pt idx="1">
                  <c:v>3.2585477178423243</c:v>
                </c:pt>
                <c:pt idx="2">
                  <c:v>3.2397044954416852</c:v>
                </c:pt>
                <c:pt idx="3">
                  <c:v>3.1166666666666667</c:v>
                </c:pt>
                <c:pt idx="4">
                  <c:v>3.5629032258064517</c:v>
                </c:pt>
                <c:pt idx="5">
                  <c:v>2.2669578241073571</c:v>
                </c:pt>
                <c:pt idx="6">
                  <c:v>2.371525425119148</c:v>
                </c:pt>
                <c:pt idx="7">
                  <c:v>2.7307084599392293</c:v>
                </c:pt>
                <c:pt idx="8">
                  <c:v>2.9120950383702437</c:v>
                </c:pt>
                <c:pt idx="9">
                  <c:v>2.945290089994566</c:v>
                </c:pt>
                <c:pt idx="10">
                  <c:v>2.7926442502076734</c:v>
                </c:pt>
                <c:pt idx="11">
                  <c:v>2.6115364884803092</c:v>
                </c:pt>
              </c:numCache>
            </c:numRef>
          </c:val>
          <c:extLst>
            <c:ext xmlns:c16="http://schemas.microsoft.com/office/drawing/2014/chart" uri="{C3380CC4-5D6E-409C-BE32-E72D297353CC}">
              <c16:uniqueId val="{00000002-6AD4-4BC5-B16C-7957FBC14D7A}"/>
            </c:ext>
          </c:extLst>
        </c:ser>
        <c:dLbls>
          <c:showLegendKey val="0"/>
          <c:showVal val="0"/>
          <c:showCatName val="0"/>
          <c:showSerName val="0"/>
          <c:showPercent val="0"/>
          <c:showBubbleSize val="0"/>
        </c:dLbls>
        <c:gapWidth val="227"/>
        <c:overlap val="-48"/>
        <c:axId val="424279600"/>
        <c:axId val="30768224"/>
      </c:barChart>
      <c:catAx>
        <c:axId val="424279600"/>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768224"/>
        <c:crosses val="autoZero"/>
        <c:auto val="1"/>
        <c:lblAlgn val="ctr"/>
        <c:lblOffset val="100"/>
        <c:noMultiLvlLbl val="0"/>
      </c:catAx>
      <c:valAx>
        <c:axId val="30768224"/>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USD/MBTU</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00_-;\-* #,##0.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242796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ja3!A1"/><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hyperlink" Target="#Hoja3!A1"/><Relationship Id="rId13" Type="http://schemas.openxmlformats.org/officeDocument/2006/relationships/image" Target="../media/image14.jpeg"/><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hyperlink" Target="#Hoja9!A1"/><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image" Target="../media/image13.jpeg"/><Relationship Id="rId5" Type="http://schemas.openxmlformats.org/officeDocument/2006/relationships/chart" Target="../charts/chart16.xml"/><Relationship Id="rId10" Type="http://schemas.openxmlformats.org/officeDocument/2006/relationships/hyperlink" Target="#Hoja12!A1"/><Relationship Id="rId4" Type="http://schemas.openxmlformats.org/officeDocument/2006/relationships/chart" Target="../charts/chart15.xml"/><Relationship Id="rId9" Type="http://schemas.openxmlformats.org/officeDocument/2006/relationships/image" Target="../media/image12.jpeg"/></Relationships>
</file>

<file path=xl/drawings/_rels/drawing11.xml.rels><?xml version="1.0" encoding="UTF-8" standalone="yes"?>
<Relationships xmlns="http://schemas.openxmlformats.org/package/2006/relationships"><Relationship Id="rId3" Type="http://schemas.openxmlformats.org/officeDocument/2006/relationships/hyperlink" Target="#Hoja13!A1"/><Relationship Id="rId2" Type="http://schemas.openxmlformats.org/officeDocument/2006/relationships/image" Target="../media/image12.jpeg"/><Relationship Id="rId1" Type="http://schemas.openxmlformats.org/officeDocument/2006/relationships/hyperlink" Target="#Hoja3!A1"/><Relationship Id="rId6" Type="http://schemas.openxmlformats.org/officeDocument/2006/relationships/image" Target="../media/image14.jpeg"/><Relationship Id="rId5" Type="http://schemas.openxmlformats.org/officeDocument/2006/relationships/hyperlink" Target="#Hoja10!A1"/><Relationship Id="rId4" Type="http://schemas.openxmlformats.org/officeDocument/2006/relationships/image" Target="../media/image13.jpeg"/></Relationships>
</file>

<file path=xl/drawings/_rels/drawing12.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12" Type="http://schemas.openxmlformats.org/officeDocument/2006/relationships/image" Target="../media/image15.jpeg"/><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11" Type="http://schemas.openxmlformats.org/officeDocument/2006/relationships/hyperlink" Target="#Hoja12!A1"/><Relationship Id="rId5" Type="http://schemas.openxmlformats.org/officeDocument/2006/relationships/chart" Target="../charts/chart23.xml"/><Relationship Id="rId10" Type="http://schemas.openxmlformats.org/officeDocument/2006/relationships/image" Target="../media/image12.jpeg"/><Relationship Id="rId4" Type="http://schemas.openxmlformats.org/officeDocument/2006/relationships/chart" Target="../charts/chart22.xml"/><Relationship Id="rId9" Type="http://schemas.openxmlformats.org/officeDocument/2006/relationships/hyperlink" Target="#Hoja3!A1"/></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Hoja1!A1"/><Relationship Id="rId2" Type="http://schemas.openxmlformats.org/officeDocument/2006/relationships/image" Target="../media/image7.jpeg"/><Relationship Id="rId1" Type="http://schemas.openxmlformats.org/officeDocument/2006/relationships/hyperlink" Target="#Hoja3!A1"/><Relationship Id="rId4" Type="http://schemas.openxmlformats.org/officeDocument/2006/relationships/image" Target="../media/image8.jpeg"/></Relationships>
</file>

<file path=xl/drawings/_rels/drawing4.xml.rels><?xml version="1.0" encoding="UTF-8" standalone="yes"?>
<Relationships xmlns="http://schemas.openxmlformats.org/package/2006/relationships"><Relationship Id="rId8" Type="http://schemas.openxmlformats.org/officeDocument/2006/relationships/hyperlink" Target="#Hoja7!A1"/><Relationship Id="rId3" Type="http://schemas.openxmlformats.org/officeDocument/2006/relationships/chart" Target="../charts/chart3.xml"/><Relationship Id="rId7" Type="http://schemas.openxmlformats.org/officeDocument/2006/relationships/image" Target="../media/image10.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Hoja2!A1"/><Relationship Id="rId5" Type="http://schemas.openxmlformats.org/officeDocument/2006/relationships/image" Target="../media/image9.jpeg"/><Relationship Id="rId4" Type="http://schemas.openxmlformats.org/officeDocument/2006/relationships/hyperlink" Target="#Hoja3!A1"/><Relationship Id="rId9" Type="http://schemas.openxmlformats.org/officeDocument/2006/relationships/image" Target="../media/image11.jpeg"/></Relationships>
</file>

<file path=xl/drawings/_rels/drawing5.xml.rels><?xml version="1.0" encoding="UTF-8" standalone="yes"?>
<Relationships xmlns="http://schemas.openxmlformats.org/package/2006/relationships"><Relationship Id="rId3" Type="http://schemas.openxmlformats.org/officeDocument/2006/relationships/hyperlink" Target="#Hoja5!A1"/><Relationship Id="rId2" Type="http://schemas.openxmlformats.org/officeDocument/2006/relationships/image" Target="../media/image12.jpeg"/><Relationship Id="rId1" Type="http://schemas.openxmlformats.org/officeDocument/2006/relationships/hyperlink" Target="#Hoja3!A1"/><Relationship Id="rId6" Type="http://schemas.openxmlformats.org/officeDocument/2006/relationships/image" Target="../media/image14.jpeg"/><Relationship Id="rId5" Type="http://schemas.openxmlformats.org/officeDocument/2006/relationships/hyperlink" Target="#Hoja1!A1"/><Relationship Id="rId4" Type="http://schemas.openxmlformats.org/officeDocument/2006/relationships/image" Target="../media/image1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2.jpeg"/><Relationship Id="rId7" Type="http://schemas.openxmlformats.org/officeDocument/2006/relationships/image" Target="../media/image14.jpeg"/><Relationship Id="rId2" Type="http://schemas.openxmlformats.org/officeDocument/2006/relationships/hyperlink" Target="#Hoja3!A1"/><Relationship Id="rId1" Type="http://schemas.openxmlformats.org/officeDocument/2006/relationships/chart" Target="../charts/chart4.xml"/><Relationship Id="rId6" Type="http://schemas.openxmlformats.org/officeDocument/2006/relationships/hyperlink" Target="#Hoja2!A1"/><Relationship Id="rId5" Type="http://schemas.openxmlformats.org/officeDocument/2006/relationships/image" Target="../media/image13.jpeg"/><Relationship Id="rId4" Type="http://schemas.openxmlformats.org/officeDocument/2006/relationships/hyperlink" Target="#Hoja6!A1"/></Relationships>
</file>

<file path=xl/drawings/_rels/drawing7.xml.rels><?xml version="1.0" encoding="UTF-8" standalone="yes"?>
<Relationships xmlns="http://schemas.openxmlformats.org/package/2006/relationships"><Relationship Id="rId8" Type="http://schemas.openxmlformats.org/officeDocument/2006/relationships/hyperlink" Target="#Hoja5!A1"/><Relationship Id="rId3" Type="http://schemas.openxmlformats.org/officeDocument/2006/relationships/chart" Target="../charts/chart7.xml"/><Relationship Id="rId7" Type="http://schemas.openxmlformats.org/officeDocument/2006/relationships/image" Target="../media/image13.jpeg"/><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hyperlink" Target="#Hoja8!A1"/><Relationship Id="rId5" Type="http://schemas.openxmlformats.org/officeDocument/2006/relationships/image" Target="../media/image12.jpeg"/><Relationship Id="rId4" Type="http://schemas.openxmlformats.org/officeDocument/2006/relationships/hyperlink" Target="#Hoja3!A1"/><Relationship Id="rId9" Type="http://schemas.openxmlformats.org/officeDocument/2006/relationships/image" Target="../media/image1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2.jpeg"/><Relationship Id="rId7" Type="http://schemas.openxmlformats.org/officeDocument/2006/relationships/image" Target="../media/image14.jpeg"/><Relationship Id="rId2" Type="http://schemas.openxmlformats.org/officeDocument/2006/relationships/hyperlink" Target="#Hoja3!A1"/><Relationship Id="rId1" Type="http://schemas.openxmlformats.org/officeDocument/2006/relationships/chart" Target="../charts/chart8.xml"/><Relationship Id="rId6" Type="http://schemas.openxmlformats.org/officeDocument/2006/relationships/hyperlink" Target="#Hoja6!A1"/><Relationship Id="rId5" Type="http://schemas.openxmlformats.org/officeDocument/2006/relationships/image" Target="../media/image13.jpeg"/><Relationship Id="rId4" Type="http://schemas.openxmlformats.org/officeDocument/2006/relationships/hyperlink" Target="#Hoja9!A1"/></Relationships>
</file>

<file path=xl/drawings/_rels/drawing9.xml.rels><?xml version="1.0" encoding="UTF-8" standalone="yes"?>
<Relationships xmlns="http://schemas.openxmlformats.org/package/2006/relationships"><Relationship Id="rId8" Type="http://schemas.openxmlformats.org/officeDocument/2006/relationships/hyperlink" Target="#Hoja8!A1"/><Relationship Id="rId3" Type="http://schemas.openxmlformats.org/officeDocument/2006/relationships/chart" Target="../charts/chart11.xml"/><Relationship Id="rId7" Type="http://schemas.openxmlformats.org/officeDocument/2006/relationships/image" Target="../media/image13.jpeg"/><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hyperlink" Target="#Hoja10!A1"/><Relationship Id="rId5" Type="http://schemas.openxmlformats.org/officeDocument/2006/relationships/image" Target="../media/image12.jpeg"/><Relationship Id="rId4" Type="http://schemas.openxmlformats.org/officeDocument/2006/relationships/hyperlink" Target="#Hoja3!A1"/><Relationship Id="rId9"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1</xdr:col>
      <xdr:colOff>752475</xdr:colOff>
      <xdr:row>3</xdr:row>
      <xdr:rowOff>146957</xdr:rowOff>
    </xdr:from>
    <xdr:to>
      <xdr:col>8</xdr:col>
      <xdr:colOff>400050</xdr:colOff>
      <xdr:row>15</xdr:row>
      <xdr:rowOff>142725</xdr:rowOff>
    </xdr:to>
    <xdr:pic>
      <xdr:nvPicPr>
        <xdr:cNvPr id="2" name="Picture 3">
          <a:extLst>
            <a:ext uri="{FF2B5EF4-FFF2-40B4-BE49-F238E27FC236}">
              <a16:creationId xmlns:a16="http://schemas.microsoft.com/office/drawing/2014/main" id="{0BA219B3-68E5-4023-AF79-6334EE9AD07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14475" y="718457"/>
          <a:ext cx="4981575" cy="2281768"/>
        </a:xfrm>
        <a:prstGeom prst="rect">
          <a:avLst/>
        </a:prstGeom>
        <a:noFill/>
        <a:ln w="9525">
          <a:noFill/>
          <a:miter lim="800000"/>
          <a:headEnd/>
          <a:tailEnd/>
        </a:ln>
        <a:effectLst/>
      </xdr:spPr>
    </xdr:pic>
    <xdr:clientData/>
  </xdr:twoCellAnchor>
  <xdr:twoCellAnchor>
    <xdr:from>
      <xdr:col>1</xdr:col>
      <xdr:colOff>571500</xdr:colOff>
      <xdr:row>15</xdr:row>
      <xdr:rowOff>123825</xdr:rowOff>
    </xdr:from>
    <xdr:to>
      <xdr:col>9</xdr:col>
      <xdr:colOff>552450</xdr:colOff>
      <xdr:row>21</xdr:row>
      <xdr:rowOff>9525</xdr:rowOff>
    </xdr:to>
    <xdr:sp macro="" textlink="">
      <xdr:nvSpPr>
        <xdr:cNvPr id="3" name="1 Título">
          <a:extLst>
            <a:ext uri="{FF2B5EF4-FFF2-40B4-BE49-F238E27FC236}">
              <a16:creationId xmlns:a16="http://schemas.microsoft.com/office/drawing/2014/main" id="{0C9BA166-E29A-43EC-836D-9CE571E49526}"/>
            </a:ext>
          </a:extLst>
        </xdr:cNvPr>
        <xdr:cNvSpPr txBox="1">
          <a:spLocks/>
        </xdr:cNvSpPr>
      </xdr:nvSpPr>
      <xdr:spPr>
        <a:xfrm>
          <a:off x="1333500" y="2981325"/>
          <a:ext cx="6076950" cy="102870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600" b="1">
              <a:solidFill>
                <a:schemeClr val="accent6"/>
              </a:solidFill>
              <a:effectLst>
                <a:outerShdw blurRad="38100" dist="38100" dir="2700000" algn="tl">
                  <a:srgbClr val="000000">
                    <a:alpha val="43137"/>
                  </a:srgbClr>
                </a:outerShdw>
              </a:effectLst>
            </a:rPr>
            <a:t>Informe</a:t>
          </a:r>
          <a:r>
            <a:rPr lang="es-CO" sz="3600" b="1" baseline="0">
              <a:solidFill>
                <a:schemeClr val="accent6"/>
              </a:solidFill>
              <a:effectLst>
                <a:outerShdw blurRad="38100" dist="38100" dir="2700000" algn="tl">
                  <a:srgbClr val="000000">
                    <a:alpha val="43137"/>
                  </a:srgbClr>
                </a:outerShdw>
              </a:effectLst>
            </a:rPr>
            <a:t> de Divulgación Anual</a:t>
          </a:r>
          <a:endParaRPr lang="es-CO" sz="3600" b="1">
            <a:solidFill>
              <a:schemeClr val="accent6"/>
            </a:solidFill>
            <a:effectLst>
              <a:outerShdw blurRad="38100" dist="38100" dir="2700000" algn="tl">
                <a:srgbClr val="000000">
                  <a:alpha val="43137"/>
                </a:srgbClr>
              </a:outerShdw>
            </a:effectLst>
          </a:endParaRPr>
        </a:p>
        <a:p>
          <a:pPr algn="ctr"/>
          <a:r>
            <a:rPr lang="es-CO" sz="1900" b="1">
              <a:solidFill>
                <a:schemeClr val="accent6"/>
              </a:solidFill>
              <a:effectLst>
                <a:outerShdw blurRad="38100" dist="38100" dir="2700000" algn="tl">
                  <a:srgbClr val="000000">
                    <a:alpha val="43137"/>
                  </a:srgbClr>
                </a:outerShdw>
              </a:effectLst>
            </a:rPr>
            <a:t>2017</a:t>
          </a:r>
          <a:endParaRPr lang="es-CO" sz="3600" b="1">
            <a:solidFill>
              <a:schemeClr val="accent6"/>
            </a:solidFill>
            <a:effectLst>
              <a:outerShdw blurRad="38100" dist="38100" dir="2700000" algn="tl">
                <a:srgbClr val="000000">
                  <a:alpha val="43137"/>
                </a:srgbClr>
              </a:outerShdw>
            </a:effectLst>
          </a:endParaRPr>
        </a:p>
      </xdr:txBody>
    </xdr:sp>
    <xdr:clientData/>
  </xdr:twoCellAnchor>
  <xdr:twoCellAnchor>
    <xdr:from>
      <xdr:col>9</xdr:col>
      <xdr:colOff>419100</xdr:colOff>
      <xdr:row>20</xdr:row>
      <xdr:rowOff>114300</xdr:rowOff>
    </xdr:from>
    <xdr:to>
      <xdr:col>10</xdr:col>
      <xdr:colOff>695325</xdr:colOff>
      <xdr:row>22</xdr:row>
      <xdr:rowOff>28575</xdr:rowOff>
    </xdr:to>
    <xdr:sp macro="" textlink="">
      <xdr:nvSpPr>
        <xdr:cNvPr id="4" name="2 CuadroTexto">
          <a:hlinkClick xmlns:r="http://schemas.openxmlformats.org/officeDocument/2006/relationships" r:id="rId2"/>
          <a:extLst>
            <a:ext uri="{FF2B5EF4-FFF2-40B4-BE49-F238E27FC236}">
              <a16:creationId xmlns:a16="http://schemas.microsoft.com/office/drawing/2014/main" id="{8BAAF4FF-24B0-4D92-96C4-D9B625EC33D0}"/>
            </a:ext>
          </a:extLst>
        </xdr:cNvPr>
        <xdr:cNvSpPr txBox="1"/>
      </xdr:nvSpPr>
      <xdr:spPr>
        <a:xfrm>
          <a:off x="7277100" y="3924300"/>
          <a:ext cx="1038225" cy="295275"/>
        </a:xfrm>
        <a:prstGeom prst="rect">
          <a:avLst/>
        </a:prstGeom>
        <a:gradFill>
          <a:gsLst>
            <a:gs pos="4000">
              <a:schemeClr val="bg2"/>
            </a:gs>
            <a:gs pos="0">
              <a:schemeClr val="accent1">
                <a:tint val="66000"/>
                <a:satMod val="160000"/>
              </a:schemeClr>
            </a:gs>
            <a:gs pos="94000">
              <a:schemeClr val="accent1">
                <a:tint val="44500"/>
                <a:satMod val="160000"/>
              </a:schemeClr>
            </a:gs>
            <a:gs pos="100000">
              <a:schemeClr val="accent1">
                <a:tint val="23500"/>
                <a:satMod val="160000"/>
              </a:schemeClr>
            </a:gs>
          </a:gsLst>
          <a:lin ang="5400000" scaled="0"/>
        </a:gradFill>
        <a:ln w="1270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100" b="1" i="1">
              <a:solidFill>
                <a:sysClr val="windowText" lastClr="000000"/>
              </a:solidFill>
            </a:rPr>
            <a:t>Ver</a:t>
          </a:r>
          <a:r>
            <a:rPr lang="es-CO" sz="1100" b="1" i="1" baseline="0">
              <a:solidFill>
                <a:sysClr val="windowText" lastClr="000000"/>
              </a:solidFill>
            </a:rPr>
            <a:t> Contenido</a:t>
          </a:r>
          <a:endParaRPr lang="es-CO" sz="1100" b="1" i="1">
            <a:solidFill>
              <a:sysClr val="windowText" lastClr="000000"/>
            </a:solidFill>
          </a:endParaRPr>
        </a:p>
      </xdr:txBody>
    </xdr:sp>
    <xdr:clientData/>
  </xdr:twoCellAnchor>
  <xdr:twoCellAnchor editAs="oneCell">
    <xdr:from>
      <xdr:col>8</xdr:col>
      <xdr:colOff>266700</xdr:colOff>
      <xdr:row>0</xdr:row>
      <xdr:rowOff>0</xdr:rowOff>
    </xdr:from>
    <xdr:to>
      <xdr:col>11</xdr:col>
      <xdr:colOff>314325</xdr:colOff>
      <xdr:row>7</xdr:row>
      <xdr:rowOff>19050</xdr:rowOff>
    </xdr:to>
    <xdr:pic>
      <xdr:nvPicPr>
        <xdr:cNvPr id="5" name="4 Imagen" descr="Gestor">
          <a:extLst>
            <a:ext uri="{FF2B5EF4-FFF2-40B4-BE49-F238E27FC236}">
              <a16:creationId xmlns:a16="http://schemas.microsoft.com/office/drawing/2014/main" id="{D2E269BC-1124-4092-AD7F-5A55F65410C8}"/>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6936"/>
        <a:stretch/>
      </xdr:blipFill>
      <xdr:spPr bwMode="auto">
        <a:xfrm>
          <a:off x="6362700" y="0"/>
          <a:ext cx="2333625" cy="13525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26</xdr:row>
      <xdr:rowOff>66675</xdr:rowOff>
    </xdr:from>
    <xdr:to>
      <xdr:col>6</xdr:col>
      <xdr:colOff>247650</xdr:colOff>
      <xdr:row>40</xdr:row>
      <xdr:rowOff>142875</xdr:rowOff>
    </xdr:to>
    <xdr:graphicFrame macro="">
      <xdr:nvGraphicFramePr>
        <xdr:cNvPr id="2" name="Gráfico 1">
          <a:extLst>
            <a:ext uri="{FF2B5EF4-FFF2-40B4-BE49-F238E27FC236}">
              <a16:creationId xmlns:a16="http://schemas.microsoft.com/office/drawing/2014/main" id="{3F0E66E7-CAEE-47CB-A3DF-B2AEC6EED4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761999</xdr:colOff>
      <xdr:row>26</xdr:row>
      <xdr:rowOff>47624</xdr:rowOff>
    </xdr:from>
    <xdr:to>
      <xdr:col>12</xdr:col>
      <xdr:colOff>419100</xdr:colOff>
      <xdr:row>40</xdr:row>
      <xdr:rowOff>142875</xdr:rowOff>
    </xdr:to>
    <xdr:graphicFrame macro="">
      <xdr:nvGraphicFramePr>
        <xdr:cNvPr id="3" name="Gráfico 2">
          <a:extLst>
            <a:ext uri="{FF2B5EF4-FFF2-40B4-BE49-F238E27FC236}">
              <a16:creationId xmlns:a16="http://schemas.microsoft.com/office/drawing/2014/main" id="{31BBBDA5-B010-4E27-BB5C-5E3D20B985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742950</xdr:colOff>
      <xdr:row>59</xdr:row>
      <xdr:rowOff>28575</xdr:rowOff>
    </xdr:from>
    <xdr:to>
      <xdr:col>6</xdr:col>
      <xdr:colOff>228600</xdr:colOff>
      <xdr:row>73</xdr:row>
      <xdr:rowOff>104775</xdr:rowOff>
    </xdr:to>
    <xdr:graphicFrame macro="">
      <xdr:nvGraphicFramePr>
        <xdr:cNvPr id="4" name="Gráfico 3">
          <a:extLst>
            <a:ext uri="{FF2B5EF4-FFF2-40B4-BE49-F238E27FC236}">
              <a16:creationId xmlns:a16="http://schemas.microsoft.com/office/drawing/2014/main" id="{6FF8E23A-3417-4370-8301-740D236A27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742950</xdr:colOff>
      <xdr:row>91</xdr:row>
      <xdr:rowOff>180975</xdr:rowOff>
    </xdr:from>
    <xdr:to>
      <xdr:col>6</xdr:col>
      <xdr:colOff>228600</xdr:colOff>
      <xdr:row>106</xdr:row>
      <xdr:rowOff>66675</xdr:rowOff>
    </xdr:to>
    <xdr:graphicFrame macro="">
      <xdr:nvGraphicFramePr>
        <xdr:cNvPr id="5" name="Gráfico 4">
          <a:extLst>
            <a:ext uri="{FF2B5EF4-FFF2-40B4-BE49-F238E27FC236}">
              <a16:creationId xmlns:a16="http://schemas.microsoft.com/office/drawing/2014/main" id="{552E64F2-8F1C-41AC-8DCE-EB94E2F2FE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59</xdr:row>
      <xdr:rowOff>0</xdr:rowOff>
    </xdr:from>
    <xdr:to>
      <xdr:col>12</xdr:col>
      <xdr:colOff>247650</xdr:colOff>
      <xdr:row>73</xdr:row>
      <xdr:rowOff>76200</xdr:rowOff>
    </xdr:to>
    <xdr:graphicFrame macro="">
      <xdr:nvGraphicFramePr>
        <xdr:cNvPr id="6" name="Gráfico 5">
          <a:extLst>
            <a:ext uri="{FF2B5EF4-FFF2-40B4-BE49-F238E27FC236}">
              <a16:creationId xmlns:a16="http://schemas.microsoft.com/office/drawing/2014/main" id="{FE55FE36-2A26-4804-B648-01FB6FE4C0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92</xdr:row>
      <xdr:rowOff>0</xdr:rowOff>
    </xdr:from>
    <xdr:to>
      <xdr:col>12</xdr:col>
      <xdr:colOff>247650</xdr:colOff>
      <xdr:row>106</xdr:row>
      <xdr:rowOff>76200</xdr:rowOff>
    </xdr:to>
    <xdr:graphicFrame macro="">
      <xdr:nvGraphicFramePr>
        <xdr:cNvPr id="7" name="Gráfico 6">
          <a:extLst>
            <a:ext uri="{FF2B5EF4-FFF2-40B4-BE49-F238E27FC236}">
              <a16:creationId xmlns:a16="http://schemas.microsoft.com/office/drawing/2014/main" id="{AF550A7B-68BA-48D4-8B00-03D5103F52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0</xdr:colOff>
      <xdr:row>59</xdr:row>
      <xdr:rowOff>0</xdr:rowOff>
    </xdr:from>
    <xdr:to>
      <xdr:col>19</xdr:col>
      <xdr:colOff>0</xdr:colOff>
      <xdr:row>73</xdr:row>
      <xdr:rowOff>76200</xdr:rowOff>
    </xdr:to>
    <xdr:graphicFrame macro="">
      <xdr:nvGraphicFramePr>
        <xdr:cNvPr id="8" name="Gráfico 7">
          <a:extLst>
            <a:ext uri="{FF2B5EF4-FFF2-40B4-BE49-F238E27FC236}">
              <a16:creationId xmlns:a16="http://schemas.microsoft.com/office/drawing/2014/main" id="{13B35FCF-6059-44BE-BBE0-48E83BA4E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0</xdr:row>
      <xdr:rowOff>1</xdr:rowOff>
    </xdr:from>
    <xdr:to>
      <xdr:col>12</xdr:col>
      <xdr:colOff>28575</xdr:colOff>
      <xdr:row>3</xdr:row>
      <xdr:rowOff>1</xdr:rowOff>
    </xdr:to>
    <xdr:sp macro="" textlink="">
      <xdr:nvSpPr>
        <xdr:cNvPr id="9" name="1 Título">
          <a:extLst>
            <a:ext uri="{FF2B5EF4-FFF2-40B4-BE49-F238E27FC236}">
              <a16:creationId xmlns:a16="http://schemas.microsoft.com/office/drawing/2014/main" id="{3227AEDE-3B98-429A-B2A7-DA5BF4E625BE}"/>
            </a:ext>
          </a:extLst>
        </xdr:cNvPr>
        <xdr:cNvSpPr txBox="1">
          <a:spLocks/>
        </xdr:cNvSpPr>
      </xdr:nvSpPr>
      <xdr:spPr>
        <a:xfrm>
          <a:off x="762000" y="1"/>
          <a:ext cx="9439275" cy="57150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8. Número de negociaciones durante el año</a:t>
          </a:r>
        </a:p>
      </xdr:txBody>
    </xdr:sp>
    <xdr:clientData/>
  </xdr:twoCellAnchor>
  <xdr:twoCellAnchor>
    <xdr:from>
      <xdr:col>1</xdr:col>
      <xdr:colOff>0</xdr:colOff>
      <xdr:row>3</xdr:row>
      <xdr:rowOff>0</xdr:rowOff>
    </xdr:from>
    <xdr:to>
      <xdr:col>18</xdr:col>
      <xdr:colOff>28575</xdr:colOff>
      <xdr:row>16</xdr:row>
      <xdr:rowOff>76200</xdr:rowOff>
    </xdr:to>
    <xdr:sp macro="" textlink="">
      <xdr:nvSpPr>
        <xdr:cNvPr id="10" name="9 CuadroTexto">
          <a:extLst>
            <a:ext uri="{FF2B5EF4-FFF2-40B4-BE49-F238E27FC236}">
              <a16:creationId xmlns:a16="http://schemas.microsoft.com/office/drawing/2014/main" id="{6267E9B9-3E6A-4094-91E0-BECCD426ED3E}"/>
            </a:ext>
          </a:extLst>
        </xdr:cNvPr>
        <xdr:cNvSpPr txBox="1"/>
      </xdr:nvSpPr>
      <xdr:spPr>
        <a:xfrm>
          <a:off x="762000" y="571500"/>
          <a:ext cx="14011275" cy="2552700"/>
        </a:xfrm>
        <a:prstGeom prst="rect">
          <a:avLst/>
        </a:prstGeom>
        <a:noFill/>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Se presenta el número  de negociaciones registradas en la plataforma SEGAS tanto para suministro como para transporte desagregado por mercado primario, secundario y otras transacciones del mercado mayorista. Los datos de esta sección fueron determinados con la sumatoria de la cantidad de contratos en Estado </a:t>
          </a:r>
          <a:r>
            <a:rPr lang="es-CO" sz="1400" i="1">
              <a:solidFill>
                <a:schemeClr val="dk1"/>
              </a:solidFill>
              <a:effectLst/>
              <a:latin typeface="+mn-lt"/>
              <a:ea typeface="+mn-ea"/>
              <a:cs typeface="+mn-cs"/>
            </a:rPr>
            <a:t>Registrado</a:t>
          </a:r>
          <a:r>
            <a:rPr lang="es-CO" sz="1400">
              <a:solidFill>
                <a:schemeClr val="dk1"/>
              </a:solidFill>
              <a:effectLst/>
              <a:latin typeface="+mn-lt"/>
              <a:ea typeface="+mn-ea"/>
              <a:cs typeface="+mn-cs"/>
            </a:rPr>
            <a:t> agrupados para 2015, 2016 y 2017 desagregado</a:t>
          </a:r>
          <a:r>
            <a:rPr lang="es-CO" sz="1400" baseline="0">
              <a:solidFill>
                <a:schemeClr val="dk1"/>
              </a:solidFill>
              <a:effectLst/>
              <a:latin typeface="+mn-lt"/>
              <a:ea typeface="+mn-ea"/>
              <a:cs typeface="+mn-cs"/>
            </a:rPr>
            <a:t> de forma</a:t>
          </a:r>
          <a:r>
            <a:rPr lang="es-CO" sz="1400">
              <a:solidFill>
                <a:schemeClr val="dk1"/>
              </a:solidFill>
              <a:effectLst/>
              <a:latin typeface="+mn-lt"/>
              <a:ea typeface="+mn-ea"/>
              <a:cs typeface="+mn-cs"/>
            </a:rPr>
            <a:t> mensual.</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O" sz="1400">
              <a:solidFill>
                <a:schemeClr val="dk1"/>
              </a:solidFill>
              <a:effectLst/>
              <a:latin typeface="+mn-lt"/>
              <a:ea typeface="+mn-ea"/>
              <a:cs typeface="+mn-cs"/>
            </a:rPr>
            <a:t>Para el mercado primario durante 2017 se registraron 879 contratos de los cuales el 51% corresponde a Suministro y el 49% a Transporte. </a:t>
          </a:r>
        </a:p>
        <a:p>
          <a:pPr marL="0" marR="0" indent="0" defTabSz="914400" eaLnBrk="1" fontAlgn="auto" latinLnBrk="0" hangingPunct="1">
            <a:lnSpc>
              <a:spcPct val="100000"/>
            </a:lnSpc>
            <a:spcBef>
              <a:spcPts val="0"/>
            </a:spcBef>
            <a:spcAft>
              <a:spcPts val="0"/>
            </a:spcAft>
            <a:buClrTx/>
            <a:buSzTx/>
            <a:buFontTx/>
            <a:buNone/>
            <a:tabLst/>
            <a:defRPr/>
          </a:pPr>
          <a:r>
            <a:rPr lang="es-CO" sz="1400">
              <a:solidFill>
                <a:schemeClr val="dk1"/>
              </a:solidFill>
              <a:effectLst/>
              <a:latin typeface="+mn-lt"/>
              <a:ea typeface="+mn-ea"/>
              <a:cs typeface="+mn-cs"/>
            </a:rPr>
            <a:t>Para el mercado secundario en</a:t>
          </a:r>
          <a:r>
            <a:rPr lang="es-CO" sz="1400" baseline="0">
              <a:solidFill>
                <a:schemeClr val="dk1"/>
              </a:solidFill>
              <a:effectLst/>
              <a:latin typeface="+mn-lt"/>
              <a:ea typeface="+mn-ea"/>
              <a:cs typeface="+mn-cs"/>
            </a:rPr>
            <a:t> el mismo año </a:t>
          </a:r>
          <a:r>
            <a:rPr lang="es-CO" sz="1400">
              <a:solidFill>
                <a:schemeClr val="dk1"/>
              </a:solidFill>
              <a:effectLst/>
              <a:latin typeface="+mn-lt"/>
              <a:ea typeface="+mn-ea"/>
              <a:cs typeface="+mn-cs"/>
            </a:rPr>
            <a:t>se registraron 8,632 contratos en la plataforma SEGAS, de los cuales el 57% corresponden a contratos de suministro  y el restante 43% a negociaciones de transporte. Finalmente,  a</a:t>
          </a:r>
          <a:r>
            <a:rPr lang="es-CO" sz="1400" baseline="0">
              <a:solidFill>
                <a:schemeClr val="dk1"/>
              </a:solidFill>
              <a:effectLst/>
              <a:latin typeface="+mn-lt"/>
              <a:ea typeface="+mn-ea"/>
              <a:cs typeface="+mn-cs"/>
            </a:rPr>
            <a:t> lo largo de 2017 </a:t>
          </a:r>
          <a:r>
            <a:rPr lang="es-CO" sz="1400">
              <a:solidFill>
                <a:schemeClr val="dk1"/>
              </a:solidFill>
              <a:effectLst/>
              <a:latin typeface="+mn-lt"/>
              <a:ea typeface="+mn-ea"/>
              <a:cs typeface="+mn-cs"/>
            </a:rPr>
            <a:t>se registraron 1,392 contratos producto de negociaciones entre comercializadores y usuarios no regulados.</a:t>
          </a:r>
        </a:p>
        <a:p>
          <a:pPr marL="0" marR="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O" sz="1100" i="0">
              <a:solidFill>
                <a:schemeClr val="dk1"/>
              </a:solidFill>
              <a:effectLst/>
              <a:latin typeface="Cambria Math"/>
              <a:ea typeface="+mn-ea"/>
              <a:cs typeface="+mn-cs"/>
            </a:rPr>
            <a:t>𝑁</a:t>
          </a:r>
          <a:r>
            <a:rPr lang="es-CO" sz="1100" b="0" i="0">
              <a:solidFill>
                <a:schemeClr val="dk1"/>
              </a:solidFill>
              <a:effectLst/>
              <a:latin typeface="Cambria Math"/>
              <a:ea typeface="+mn-ea"/>
              <a:cs typeface="+mn-cs"/>
            </a:rPr>
            <a:t>° 𝑁𝑒𝑔𝑜𝑐𝑖𝑎𝑐𝑖𝑜𝑛𝑒𝑠 𝑎𝑛𝑢𝑎</a:t>
          </a:r>
          <a:r>
            <a:rPr lang="es-ES" sz="1100" i="0">
              <a:solidFill>
                <a:schemeClr val="dk1"/>
              </a:solidFill>
              <a:effectLst/>
              <a:latin typeface="+mn-lt"/>
              <a:ea typeface="+mn-ea"/>
              <a:cs typeface="+mn-cs"/>
            </a:rPr>
            <a:t>𝑙= </a:t>
          </a:r>
          <a:r>
            <a:rPr lang="es-CO" sz="1100" i="0">
              <a:solidFill>
                <a:schemeClr val="dk1"/>
              </a:solidFill>
              <a:effectLst/>
              <a:latin typeface="+mn-lt"/>
              <a:ea typeface="+mn-ea"/>
              <a:cs typeface="+mn-cs"/>
            </a:rPr>
            <a:t>∑1</a:t>
          </a:r>
          <a:r>
            <a:rPr lang="es-CO" sz="1100" b="0" i="0">
              <a:solidFill>
                <a:schemeClr val="dk1"/>
              </a:solidFill>
              <a:effectLst/>
              <a:latin typeface="+mn-lt"/>
              <a:ea typeface="+mn-ea"/>
              <a:cs typeface="+mn-cs"/>
            </a:rPr>
            <a:t>▒〖</a:t>
          </a:r>
          <a:r>
            <a:rPr lang="es-CO" sz="1100" b="0" i="0">
              <a:solidFill>
                <a:schemeClr val="dk1"/>
              </a:solidFill>
              <a:effectLst/>
              <a:latin typeface="Cambria Math"/>
              <a:ea typeface="+mn-ea"/>
              <a:cs typeface="+mn-cs"/>
            </a:rPr>
            <a:t>𝐶𝑎𝑛𝑡𝑖𝑑𝑎𝑑 𝑑𝑒 𝑐𝑜𝑛𝑡𝑟𝑎𝑡𝑜𝑠 𝑟𝑒𝑔𝑖𝑠𝑡𝑟𝑎𝑑𝑜𝑠 𝑒𝑛 𝑒𝑙 𝑎ñ𝑜</a:t>
          </a:r>
          <a:r>
            <a:rPr lang="es-CO" sz="1100" b="0" i="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endParaRPr lang="es-CO" sz="1100" b="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Negociaciones</a:t>
          </a:r>
          <a:r>
            <a:rPr lang="es-ES" sz="1100" i="1" baseline="0">
              <a:solidFill>
                <a:schemeClr val="dk1"/>
              </a:solidFill>
              <a:effectLst/>
              <a:latin typeface="+mn-lt"/>
              <a:ea typeface="+mn-ea"/>
              <a:cs typeface="+mn-cs"/>
            </a:rPr>
            <a:t> 2017 - Negociaciones 2016)/(Negociaciones 2016)</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endParaRPr lang="es-CO" sz="1800"/>
        </a:p>
      </xdr:txBody>
    </xdr:sp>
    <xdr:clientData/>
  </xdr:twoCellAnchor>
  <xdr:twoCellAnchor editAs="oneCell">
    <xdr:from>
      <xdr:col>16</xdr:col>
      <xdr:colOff>319659</xdr:colOff>
      <xdr:row>0</xdr:row>
      <xdr:rowOff>67236</xdr:rowOff>
    </xdr:from>
    <xdr:to>
      <xdr:col>17</xdr:col>
      <xdr:colOff>212003</xdr:colOff>
      <xdr:row>2</xdr:row>
      <xdr:rowOff>60276</xdr:rowOff>
    </xdr:to>
    <xdr:pic>
      <xdr:nvPicPr>
        <xdr:cNvPr id="11" name="Imagen 10">
          <a:hlinkClick xmlns:r="http://schemas.openxmlformats.org/officeDocument/2006/relationships" r:id="rId8"/>
          <a:extLst>
            <a:ext uri="{FF2B5EF4-FFF2-40B4-BE49-F238E27FC236}">
              <a16:creationId xmlns:a16="http://schemas.microsoft.com/office/drawing/2014/main" id="{25921CC7-A1D5-4829-A8B9-3B221B839A53}"/>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3542600" y="67236"/>
          <a:ext cx="654344" cy="374040"/>
        </a:xfrm>
        <a:prstGeom prst="rect">
          <a:avLst/>
        </a:prstGeom>
      </xdr:spPr>
    </xdr:pic>
    <xdr:clientData/>
  </xdr:twoCellAnchor>
  <xdr:twoCellAnchor editAs="oneCell">
    <xdr:from>
      <xdr:col>17</xdr:col>
      <xdr:colOff>497444</xdr:colOff>
      <xdr:row>1</xdr:row>
      <xdr:rowOff>18727</xdr:rowOff>
    </xdr:from>
    <xdr:to>
      <xdr:col>18</xdr:col>
      <xdr:colOff>73668</xdr:colOff>
      <xdr:row>2</xdr:row>
      <xdr:rowOff>60276</xdr:rowOff>
    </xdr:to>
    <xdr:pic>
      <xdr:nvPicPr>
        <xdr:cNvPr id="12" name="7 Imagen">
          <a:hlinkClick xmlns:r="http://schemas.openxmlformats.org/officeDocument/2006/relationships" r:id="rId10"/>
          <a:extLst>
            <a:ext uri="{FF2B5EF4-FFF2-40B4-BE49-F238E27FC236}">
              <a16:creationId xmlns:a16="http://schemas.microsoft.com/office/drawing/2014/main" id="{5B994D60-77C8-418D-8262-3714923DEDB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4482385" y="209227"/>
          <a:ext cx="338224" cy="232049"/>
        </a:xfrm>
        <a:prstGeom prst="rect">
          <a:avLst/>
        </a:prstGeom>
      </xdr:spPr>
    </xdr:pic>
    <xdr:clientData/>
  </xdr:twoCellAnchor>
  <xdr:twoCellAnchor editAs="oneCell">
    <xdr:from>
      <xdr:col>15</xdr:col>
      <xdr:colOff>481853</xdr:colOff>
      <xdr:row>1</xdr:row>
      <xdr:rowOff>4588</xdr:rowOff>
    </xdr:from>
    <xdr:to>
      <xdr:col>16</xdr:col>
      <xdr:colOff>63859</xdr:colOff>
      <xdr:row>2</xdr:row>
      <xdr:rowOff>60276</xdr:rowOff>
    </xdr:to>
    <xdr:pic>
      <xdr:nvPicPr>
        <xdr:cNvPr id="13" name="8 Imagen">
          <a:hlinkClick xmlns:r="http://schemas.openxmlformats.org/officeDocument/2006/relationships" r:id="rId12"/>
          <a:extLst>
            <a:ext uri="{FF2B5EF4-FFF2-40B4-BE49-F238E27FC236}">
              <a16:creationId xmlns:a16="http://schemas.microsoft.com/office/drawing/2014/main" id="{B6723C18-503D-44F6-B531-4E35CE922E7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2942794" y="195088"/>
          <a:ext cx="344006" cy="2461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9525</xdr:colOff>
      <xdr:row>2</xdr:row>
      <xdr:rowOff>142875</xdr:rowOff>
    </xdr:to>
    <xdr:sp macro="" textlink="">
      <xdr:nvSpPr>
        <xdr:cNvPr id="2" name="1 Título">
          <a:extLst>
            <a:ext uri="{FF2B5EF4-FFF2-40B4-BE49-F238E27FC236}">
              <a16:creationId xmlns:a16="http://schemas.microsoft.com/office/drawing/2014/main" id="{6C76492D-7523-475A-B220-69FE1618E3CB}"/>
            </a:ext>
          </a:extLst>
        </xdr:cNvPr>
        <xdr:cNvSpPr txBox="1">
          <a:spLocks/>
        </xdr:cNvSpPr>
      </xdr:nvSpPr>
      <xdr:spPr>
        <a:xfrm>
          <a:off x="762000" y="0"/>
          <a:ext cx="12963525" cy="523875"/>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9. Número promedio de negociaciones diarias</a:t>
          </a:r>
        </a:p>
      </xdr:txBody>
    </xdr:sp>
    <xdr:clientData/>
  </xdr:twoCellAnchor>
  <xdr:twoCellAnchor>
    <xdr:from>
      <xdr:col>1</xdr:col>
      <xdr:colOff>0</xdr:colOff>
      <xdr:row>3</xdr:row>
      <xdr:rowOff>0</xdr:rowOff>
    </xdr:from>
    <xdr:to>
      <xdr:col>17</xdr:col>
      <xdr:colOff>657225</xdr:colOff>
      <xdr:row>11</xdr:row>
      <xdr:rowOff>85726</xdr:rowOff>
    </xdr:to>
    <xdr:sp macro="" textlink="">
      <xdr:nvSpPr>
        <xdr:cNvPr id="3" name="5 CuadroTexto">
          <a:extLst>
            <a:ext uri="{FF2B5EF4-FFF2-40B4-BE49-F238E27FC236}">
              <a16:creationId xmlns:a16="http://schemas.microsoft.com/office/drawing/2014/main" id="{EC53E1B7-76AA-4D6D-9748-EC021D71900D}"/>
            </a:ext>
          </a:extLst>
        </xdr:cNvPr>
        <xdr:cNvSpPr txBox="1"/>
      </xdr:nvSpPr>
      <xdr:spPr>
        <a:xfrm>
          <a:off x="762000" y="571500"/>
          <a:ext cx="12849225" cy="1609726"/>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Se presentan el número promedio de negociaciones diarias realizadas tanto en suministro como en transporte, este dato fue calculado teniendo como referencia la cantidad de contratos registrados en un mes sobre el número de días del mes a analizar. Esta información se presenta para mercado primario, secundario y otras transacciones del mercado mayorista. </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O" sz="1100" i="0">
              <a:solidFill>
                <a:schemeClr val="dk1"/>
              </a:solidFill>
              <a:effectLst/>
              <a:latin typeface="Cambria Math"/>
              <a:ea typeface="+mn-ea"/>
              <a:cs typeface="+mn-cs"/>
            </a:rPr>
            <a:t>𝑁</a:t>
          </a:r>
          <a:r>
            <a:rPr lang="es-CO" sz="1100" b="0" i="0">
              <a:solidFill>
                <a:schemeClr val="dk1"/>
              </a:solidFill>
              <a:effectLst/>
              <a:latin typeface="Cambria Math"/>
              <a:ea typeface="+mn-ea"/>
              <a:cs typeface="+mn-cs"/>
            </a:rPr>
            <a:t>° 𝑝𝑟𝑜𝑚𝑒𝑑𝑖𝑜 𝑑𝑒 𝑛𝑒𝑔𝑜𝑐𝑖𝑎𝑐𝑖𝑜𝑛𝑒𝑠 𝑑𝑖𝑎𝑟𝑖𝑎𝑠</a:t>
          </a:r>
          <a:r>
            <a:rPr lang="es-ES" sz="1100" i="0">
              <a:solidFill>
                <a:schemeClr val="dk1"/>
              </a:solidFill>
              <a:effectLst/>
              <a:latin typeface="+mn-lt"/>
              <a:ea typeface="+mn-ea"/>
              <a:cs typeface="+mn-cs"/>
            </a:rPr>
            <a:t>=</a:t>
          </a:r>
          <a:r>
            <a:rPr lang="es-CO" sz="1100" i="0">
              <a:solidFill>
                <a:schemeClr val="dk1"/>
              </a:solidFill>
              <a:effectLst/>
              <a:latin typeface="+mn-lt"/>
              <a:ea typeface="+mn-ea"/>
              <a:cs typeface="+mn-cs"/>
            </a:rPr>
            <a:t>(</a:t>
          </a:r>
          <a:r>
            <a:rPr lang="es-ES" sz="1100" i="0">
              <a:solidFill>
                <a:schemeClr val="dk1"/>
              </a:solidFill>
              <a:effectLst/>
              <a:latin typeface="+mn-lt"/>
              <a:ea typeface="+mn-ea"/>
              <a:cs typeface="+mn-cs"/>
            </a:rPr>
            <a:t>∑</a:t>
          </a:r>
          <a:r>
            <a:rPr lang="es-CO" sz="1100" b="0" i="0">
              <a:solidFill>
                <a:schemeClr val="dk1"/>
              </a:solidFill>
              <a:effectLst/>
              <a:latin typeface="+mn-lt"/>
              <a:ea typeface="+mn-ea"/>
              <a:cs typeface="+mn-cs"/>
            </a:rPr>
            <a:t>▒</a:t>
          </a:r>
          <a:r>
            <a:rPr lang="es-ES" sz="1100" b="0" i="0">
              <a:solidFill>
                <a:schemeClr val="dk1"/>
              </a:solidFill>
              <a:effectLst/>
              <a:latin typeface="+mn-lt"/>
              <a:ea typeface="+mn-ea"/>
              <a:cs typeface="+mn-cs"/>
            </a:rPr>
            <a:t>〖</a:t>
          </a:r>
          <a:r>
            <a:rPr lang="es-CO" sz="1100" i="0">
              <a:solidFill>
                <a:schemeClr val="dk1"/>
              </a:solidFill>
              <a:effectLst/>
              <a:latin typeface="Cambria Math"/>
              <a:ea typeface="+mn-ea"/>
              <a:cs typeface="+mn-cs"/>
            </a:rPr>
            <a:t>𝐶</a:t>
          </a:r>
          <a:r>
            <a:rPr lang="es-CO" sz="1100" b="0" i="0">
              <a:solidFill>
                <a:schemeClr val="dk1"/>
              </a:solidFill>
              <a:effectLst/>
              <a:latin typeface="Cambria Math"/>
              <a:ea typeface="+mn-ea"/>
              <a:cs typeface="+mn-cs"/>
            </a:rPr>
            <a:t>𝑎𝑛𝑡𝑖𝑑𝑎𝑑 𝑑𝑒 𝑐𝑜𝑛𝑡𝑟𝑎𝑡𝑜𝑠 𝑟𝑒𝑔𝑖𝑠𝑡𝑟𝑎𝑑𝑜𝑠 𝑒𝑛 𝑒𝑙 𝑚𝑒𝑠</a:t>
          </a:r>
          <a:r>
            <a:rPr lang="es-ES" sz="1100" b="0" i="0">
              <a:solidFill>
                <a:schemeClr val="dk1"/>
              </a:solidFill>
              <a:effectLst/>
              <a:latin typeface="+mn-lt"/>
              <a:ea typeface="+mn-ea"/>
              <a:cs typeface="+mn-cs"/>
            </a:rPr>
            <a:t>〗</a:t>
          </a:r>
          <a:r>
            <a:rPr lang="es-CO" sz="1100" b="0" i="0">
              <a:solidFill>
                <a:schemeClr val="dk1"/>
              </a:solidFill>
              <a:effectLst/>
              <a:latin typeface="+mn-lt"/>
              <a:ea typeface="+mn-ea"/>
              <a:cs typeface="+mn-cs"/>
            </a:rPr>
            <a:t>)/(</a:t>
          </a:r>
          <a:r>
            <a:rPr lang="es-CO" sz="1100" b="0" i="0">
              <a:solidFill>
                <a:schemeClr val="dk1"/>
              </a:solidFill>
              <a:effectLst/>
              <a:latin typeface="Cambria Math"/>
              <a:ea typeface="+mn-ea"/>
              <a:cs typeface="+mn-cs"/>
            </a:rPr>
            <a:t>𝑁ú𝑚𝑒𝑟𝑜 𝑑𝑒 𝑑í𝑎𝑠 𝑑𝑒𝑙 𝑚𝑒𝑠</a:t>
          </a:r>
          <a:r>
            <a:rPr lang="es-CO" sz="1100" b="0" i="0">
              <a:solidFill>
                <a:schemeClr val="dk1"/>
              </a:solidFill>
              <a:effectLst/>
              <a:latin typeface="+mn-lt"/>
              <a:ea typeface="+mn-ea"/>
              <a:cs typeface="+mn-cs"/>
            </a:rPr>
            <a:t>)</a:t>
          </a:r>
        </a:p>
        <a:p>
          <a:pPr marL="0" marR="0" indent="0" defTabSz="914400" eaLnBrk="1" fontAlgn="auto" latinLnBrk="0" hangingPunct="1">
            <a:lnSpc>
              <a:spcPct val="100000"/>
            </a:lnSpc>
            <a:spcBef>
              <a:spcPts val="0"/>
            </a:spcBef>
            <a:spcAft>
              <a:spcPts val="0"/>
            </a:spcAft>
            <a:buClrTx/>
            <a:buSzTx/>
            <a:buFontTx/>
            <a:buNone/>
            <a:tabLst/>
            <a:defRPr/>
          </a:pPr>
          <a:endParaRPr lang="es-CO" sz="1100" b="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Negociaciones</a:t>
          </a:r>
          <a:r>
            <a:rPr lang="es-ES" sz="1100" i="1" baseline="0">
              <a:solidFill>
                <a:schemeClr val="dk1"/>
              </a:solidFill>
              <a:effectLst/>
              <a:latin typeface="+mn-lt"/>
              <a:ea typeface="+mn-ea"/>
              <a:cs typeface="+mn-cs"/>
            </a:rPr>
            <a:t> 2017 - Negociaciones 2016)/(Negociaciones 2016)</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endParaRPr lang="es-CO" sz="1400">
            <a:solidFill>
              <a:schemeClr val="dk1"/>
            </a:solidFill>
            <a:effectLst/>
            <a:latin typeface="+mn-lt"/>
            <a:ea typeface="+mn-ea"/>
            <a:cs typeface="+mn-cs"/>
          </a:endParaRPr>
        </a:p>
        <a:p>
          <a:endParaRPr lang="es-CO" sz="1800"/>
        </a:p>
      </xdr:txBody>
    </xdr:sp>
    <xdr:clientData/>
  </xdr:twoCellAnchor>
  <xdr:twoCellAnchor editAs="oneCell">
    <xdr:from>
      <xdr:col>16</xdr:col>
      <xdr:colOff>190231</xdr:colOff>
      <xdr:row>0</xdr:row>
      <xdr:rowOff>66675</xdr:rowOff>
    </xdr:from>
    <xdr:to>
      <xdr:col>17</xdr:col>
      <xdr:colOff>82575</xdr:colOff>
      <xdr:row>2</xdr:row>
      <xdr:rowOff>59715</xdr:rowOff>
    </xdr:to>
    <xdr:pic>
      <xdr:nvPicPr>
        <xdr:cNvPr id="4" name="Imagen 3">
          <a:hlinkClick xmlns:r="http://schemas.openxmlformats.org/officeDocument/2006/relationships" r:id="rId1"/>
          <a:extLst>
            <a:ext uri="{FF2B5EF4-FFF2-40B4-BE49-F238E27FC236}">
              <a16:creationId xmlns:a16="http://schemas.microsoft.com/office/drawing/2014/main" id="{1D48D5F5-F1E3-47D4-9163-EB9F22381CC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382231" y="66675"/>
          <a:ext cx="654344" cy="374040"/>
        </a:xfrm>
        <a:prstGeom prst="rect">
          <a:avLst/>
        </a:prstGeom>
      </xdr:spPr>
    </xdr:pic>
    <xdr:clientData/>
  </xdr:twoCellAnchor>
  <xdr:twoCellAnchor editAs="oneCell">
    <xdr:from>
      <xdr:col>17</xdr:col>
      <xdr:colOff>368016</xdr:colOff>
      <xdr:row>1</xdr:row>
      <xdr:rowOff>18166</xdr:rowOff>
    </xdr:from>
    <xdr:to>
      <xdr:col>17</xdr:col>
      <xdr:colOff>706240</xdr:colOff>
      <xdr:row>2</xdr:row>
      <xdr:rowOff>59715</xdr:rowOff>
    </xdr:to>
    <xdr:pic>
      <xdr:nvPicPr>
        <xdr:cNvPr id="5" name="7 Imagen">
          <a:hlinkClick xmlns:r="http://schemas.openxmlformats.org/officeDocument/2006/relationships" r:id="rId3"/>
          <a:extLst>
            <a:ext uri="{FF2B5EF4-FFF2-40B4-BE49-F238E27FC236}">
              <a16:creationId xmlns:a16="http://schemas.microsoft.com/office/drawing/2014/main" id="{B26B38AD-1FD2-4E7A-AF77-90CC59BCAA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322016" y="208666"/>
          <a:ext cx="338224" cy="232049"/>
        </a:xfrm>
        <a:prstGeom prst="rect">
          <a:avLst/>
        </a:prstGeom>
      </xdr:spPr>
    </xdr:pic>
    <xdr:clientData/>
  </xdr:twoCellAnchor>
  <xdr:twoCellAnchor editAs="oneCell">
    <xdr:from>
      <xdr:col>15</xdr:col>
      <xdr:colOff>352425</xdr:colOff>
      <xdr:row>1</xdr:row>
      <xdr:rowOff>4027</xdr:rowOff>
    </xdr:from>
    <xdr:to>
      <xdr:col>15</xdr:col>
      <xdr:colOff>696431</xdr:colOff>
      <xdr:row>2</xdr:row>
      <xdr:rowOff>59715</xdr:rowOff>
    </xdr:to>
    <xdr:pic>
      <xdr:nvPicPr>
        <xdr:cNvPr id="6" name="8 Imagen">
          <a:hlinkClick xmlns:r="http://schemas.openxmlformats.org/officeDocument/2006/relationships" r:id="rId5"/>
          <a:extLst>
            <a:ext uri="{FF2B5EF4-FFF2-40B4-BE49-F238E27FC236}">
              <a16:creationId xmlns:a16="http://schemas.microsoft.com/office/drawing/2014/main" id="{76D8D74B-9553-4B55-88BC-6ED29D3471C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782425" y="194527"/>
          <a:ext cx="344006" cy="2461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0</xdr:rowOff>
    </xdr:from>
    <xdr:to>
      <xdr:col>10</xdr:col>
      <xdr:colOff>628650</xdr:colOff>
      <xdr:row>2</xdr:row>
      <xdr:rowOff>22410</xdr:rowOff>
    </xdr:to>
    <xdr:sp macro="" textlink="">
      <xdr:nvSpPr>
        <xdr:cNvPr id="3" name="1 Título">
          <a:extLst>
            <a:ext uri="{FF2B5EF4-FFF2-40B4-BE49-F238E27FC236}">
              <a16:creationId xmlns:a16="http://schemas.microsoft.com/office/drawing/2014/main" id="{46A803D4-91A1-40FD-A608-701EDE714165}"/>
            </a:ext>
          </a:extLst>
        </xdr:cNvPr>
        <xdr:cNvSpPr txBox="1">
          <a:spLocks/>
        </xdr:cNvSpPr>
      </xdr:nvSpPr>
      <xdr:spPr>
        <a:xfrm>
          <a:off x="762000" y="0"/>
          <a:ext cx="10239375" cy="40341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10. Índices de mercado </a:t>
          </a:r>
        </a:p>
      </xdr:txBody>
    </xdr:sp>
    <xdr:clientData/>
  </xdr:twoCellAnchor>
  <xdr:twoCellAnchor>
    <xdr:from>
      <xdr:col>1</xdr:col>
      <xdr:colOff>0</xdr:colOff>
      <xdr:row>3</xdr:row>
      <xdr:rowOff>0</xdr:rowOff>
    </xdr:from>
    <xdr:to>
      <xdr:col>10</xdr:col>
      <xdr:colOff>619125</xdr:colOff>
      <xdr:row>5</xdr:row>
      <xdr:rowOff>89647</xdr:rowOff>
    </xdr:to>
    <xdr:sp macro="" textlink="">
      <xdr:nvSpPr>
        <xdr:cNvPr id="4" name="1 Título">
          <a:extLst>
            <a:ext uri="{FF2B5EF4-FFF2-40B4-BE49-F238E27FC236}">
              <a16:creationId xmlns:a16="http://schemas.microsoft.com/office/drawing/2014/main" id="{473400F5-D8B2-4E14-8EDA-0EBF65FEACFA}"/>
            </a:ext>
          </a:extLst>
        </xdr:cNvPr>
        <xdr:cNvSpPr txBox="1">
          <a:spLocks/>
        </xdr:cNvSpPr>
      </xdr:nvSpPr>
      <xdr:spPr>
        <a:xfrm>
          <a:off x="762000" y="571500"/>
          <a:ext cx="10229850" cy="470647"/>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10.1.</a:t>
          </a:r>
          <a:r>
            <a:rPr lang="es-CO" sz="2400" b="1" baseline="0">
              <a:solidFill>
                <a:schemeClr val="accent6"/>
              </a:solidFill>
              <a:effectLst>
                <a:outerShdw blurRad="38100" dist="38100" dir="2700000" algn="tl">
                  <a:srgbClr val="000000">
                    <a:alpha val="43137"/>
                  </a:srgbClr>
                </a:outerShdw>
              </a:effectLst>
            </a:rPr>
            <a:t> </a:t>
          </a:r>
          <a:r>
            <a:rPr lang="es-CO" sz="2400" b="1">
              <a:solidFill>
                <a:schemeClr val="accent6"/>
              </a:solidFill>
              <a:effectLst>
                <a:outerShdw blurRad="38100" dist="38100" dir="2700000" algn="tl">
                  <a:srgbClr val="000000">
                    <a:alpha val="43137"/>
                  </a:srgbClr>
                </a:outerShdw>
              </a:effectLst>
            </a:rPr>
            <a:t>Cantidad</a:t>
          </a:r>
          <a:r>
            <a:rPr lang="es-CO" sz="2400" b="1" baseline="0">
              <a:solidFill>
                <a:schemeClr val="accent6"/>
              </a:solidFill>
              <a:effectLst>
                <a:outerShdw blurRad="38100" dist="38100" dir="2700000" algn="tl">
                  <a:srgbClr val="000000">
                    <a:alpha val="43137"/>
                  </a:srgbClr>
                </a:outerShdw>
              </a:effectLst>
            </a:rPr>
            <a:t> de energía negociada </a:t>
          </a:r>
          <a:r>
            <a:rPr lang="es-CO" sz="2400" b="1">
              <a:solidFill>
                <a:schemeClr val="accent6"/>
              </a:solidFill>
              <a:effectLst>
                <a:outerShdw blurRad="38100" dist="38100" dir="2700000" algn="tl">
                  <a:srgbClr val="000000">
                    <a:alpha val="43137"/>
                  </a:srgbClr>
                </a:outerShdw>
              </a:effectLst>
            </a:rPr>
            <a:t>2017</a:t>
          </a:r>
        </a:p>
      </xdr:txBody>
    </xdr:sp>
    <xdr:clientData/>
  </xdr:twoCellAnchor>
  <xdr:twoCellAnchor>
    <xdr:from>
      <xdr:col>0</xdr:col>
      <xdr:colOff>752476</xdr:colOff>
      <xdr:row>6</xdr:row>
      <xdr:rowOff>28575</xdr:rowOff>
    </xdr:from>
    <xdr:to>
      <xdr:col>10</xdr:col>
      <xdr:colOff>609600</xdr:colOff>
      <xdr:row>10</xdr:row>
      <xdr:rowOff>66674</xdr:rowOff>
    </xdr:to>
    <xdr:sp macro="" textlink="">
      <xdr:nvSpPr>
        <xdr:cNvPr id="5" name="20 CuadroTexto">
          <a:extLst>
            <a:ext uri="{FF2B5EF4-FFF2-40B4-BE49-F238E27FC236}">
              <a16:creationId xmlns:a16="http://schemas.microsoft.com/office/drawing/2014/main" id="{02661125-37F9-45FC-8AF6-2A48EC024F2F}"/>
            </a:ext>
          </a:extLst>
        </xdr:cNvPr>
        <xdr:cNvSpPr txBox="1"/>
      </xdr:nvSpPr>
      <xdr:spPr>
        <a:xfrm>
          <a:off x="752476" y="1171575"/>
          <a:ext cx="10229849" cy="800099"/>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incluyen algunos aspectos destacados del registro de las cantidades de energía que fueron negociadas para el mercado primario, secundario y otras transacciones del mercado mayorista.</a:t>
          </a:r>
          <a:endParaRPr lang="es-CO" sz="1400" baseline="0">
            <a:solidFill>
              <a:schemeClr val="dk1"/>
            </a:solidFill>
            <a:effectLst/>
            <a:latin typeface="+mn-lt"/>
            <a:ea typeface="+mn-ea"/>
            <a:cs typeface="+mn-cs"/>
          </a:endParaRPr>
        </a:p>
      </xdr:txBody>
    </xdr:sp>
    <xdr:clientData/>
  </xdr:twoCellAnchor>
  <xdr:twoCellAnchor>
    <xdr:from>
      <xdr:col>4</xdr:col>
      <xdr:colOff>328611</xdr:colOff>
      <xdr:row>11</xdr:row>
      <xdr:rowOff>190501</xdr:rowOff>
    </xdr:from>
    <xdr:to>
      <xdr:col>10</xdr:col>
      <xdr:colOff>676275</xdr:colOff>
      <xdr:row>23</xdr:row>
      <xdr:rowOff>142876</xdr:rowOff>
    </xdr:to>
    <xdr:graphicFrame macro="">
      <xdr:nvGraphicFramePr>
        <xdr:cNvPr id="7" name="Gráfico 6">
          <a:extLst>
            <a:ext uri="{FF2B5EF4-FFF2-40B4-BE49-F238E27FC236}">
              <a16:creationId xmlns:a16="http://schemas.microsoft.com/office/drawing/2014/main" id="{3D418D6A-2E17-417D-AFF1-229CD135BF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25</xdr:row>
      <xdr:rowOff>0</xdr:rowOff>
    </xdr:from>
    <xdr:to>
      <xdr:col>10</xdr:col>
      <xdr:colOff>704850</xdr:colOff>
      <xdr:row>27</xdr:row>
      <xdr:rowOff>66675</xdr:rowOff>
    </xdr:to>
    <xdr:sp macro="" textlink="">
      <xdr:nvSpPr>
        <xdr:cNvPr id="8" name="1 Título">
          <a:extLst>
            <a:ext uri="{FF2B5EF4-FFF2-40B4-BE49-F238E27FC236}">
              <a16:creationId xmlns:a16="http://schemas.microsoft.com/office/drawing/2014/main" id="{0EAB7FA7-DC44-4F4A-B89C-9107AA90BBAE}"/>
            </a:ext>
          </a:extLst>
        </xdr:cNvPr>
        <xdr:cNvSpPr txBox="1">
          <a:spLocks/>
        </xdr:cNvSpPr>
      </xdr:nvSpPr>
      <xdr:spPr>
        <a:xfrm>
          <a:off x="762000" y="5210175"/>
          <a:ext cx="10315575" cy="447675"/>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10.2. Cantidad</a:t>
          </a:r>
          <a:r>
            <a:rPr lang="es-CO" sz="2400" b="1" baseline="0">
              <a:solidFill>
                <a:schemeClr val="accent6"/>
              </a:solidFill>
              <a:effectLst>
                <a:outerShdw blurRad="38100" dist="38100" dir="2700000" algn="tl">
                  <a:srgbClr val="000000">
                    <a:alpha val="43137"/>
                  </a:srgbClr>
                </a:outerShdw>
              </a:effectLst>
            </a:rPr>
            <a:t> de energía negociada por modalidad contractual </a:t>
          </a:r>
          <a:r>
            <a:rPr lang="es-CO" sz="2400" b="1">
              <a:solidFill>
                <a:schemeClr val="accent6"/>
              </a:solidFill>
              <a:effectLst>
                <a:outerShdw blurRad="38100" dist="38100" dir="2700000" algn="tl">
                  <a:srgbClr val="000000">
                    <a:alpha val="43137"/>
                  </a:srgbClr>
                </a:outerShdw>
              </a:effectLst>
            </a:rPr>
            <a:t>2017</a:t>
          </a:r>
        </a:p>
      </xdr:txBody>
    </xdr:sp>
    <xdr:clientData/>
  </xdr:twoCellAnchor>
  <xdr:twoCellAnchor>
    <xdr:from>
      <xdr:col>1</xdr:col>
      <xdr:colOff>0</xdr:colOff>
      <xdr:row>28</xdr:row>
      <xdr:rowOff>1</xdr:rowOff>
    </xdr:from>
    <xdr:to>
      <xdr:col>10</xdr:col>
      <xdr:colOff>685800</xdr:colOff>
      <xdr:row>31</xdr:row>
      <xdr:rowOff>38100</xdr:rowOff>
    </xdr:to>
    <xdr:sp macro="" textlink="">
      <xdr:nvSpPr>
        <xdr:cNvPr id="9" name="23 CuadroTexto">
          <a:extLst>
            <a:ext uri="{FF2B5EF4-FFF2-40B4-BE49-F238E27FC236}">
              <a16:creationId xmlns:a16="http://schemas.microsoft.com/office/drawing/2014/main" id="{282EB79C-8323-4E26-A989-19E41C169A4F}"/>
            </a:ext>
          </a:extLst>
        </xdr:cNvPr>
        <xdr:cNvSpPr txBox="1"/>
      </xdr:nvSpPr>
      <xdr:spPr>
        <a:xfrm>
          <a:off x="762000" y="5781676"/>
          <a:ext cx="10296525" cy="609599"/>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incluyen algunos aspectos destacados del registro de las cantidades de energía por modalidad contractual que fueron negociadas para el mercado primario y secundario.</a:t>
          </a:r>
          <a:endParaRPr lang="es-CO" sz="1400" baseline="0">
            <a:solidFill>
              <a:schemeClr val="dk1"/>
            </a:solidFill>
            <a:effectLst/>
            <a:latin typeface="+mn-lt"/>
            <a:ea typeface="+mn-ea"/>
            <a:cs typeface="+mn-cs"/>
          </a:endParaRPr>
        </a:p>
      </xdr:txBody>
    </xdr:sp>
    <xdr:clientData/>
  </xdr:twoCellAnchor>
  <xdr:twoCellAnchor>
    <xdr:from>
      <xdr:col>5</xdr:col>
      <xdr:colOff>57150</xdr:colOff>
      <xdr:row>32</xdr:row>
      <xdr:rowOff>9525</xdr:rowOff>
    </xdr:from>
    <xdr:to>
      <xdr:col>10</xdr:col>
      <xdr:colOff>666750</xdr:colOff>
      <xdr:row>43</xdr:row>
      <xdr:rowOff>19050</xdr:rowOff>
    </xdr:to>
    <xdr:graphicFrame macro="">
      <xdr:nvGraphicFramePr>
        <xdr:cNvPr id="10" name="Gráfico 9">
          <a:extLst>
            <a:ext uri="{FF2B5EF4-FFF2-40B4-BE49-F238E27FC236}">
              <a16:creationId xmlns:a16="http://schemas.microsoft.com/office/drawing/2014/main" id="{A08A49FE-B9B5-479F-9C4A-296622EAEC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57150</xdr:colOff>
      <xdr:row>44</xdr:row>
      <xdr:rowOff>76200</xdr:rowOff>
    </xdr:from>
    <xdr:to>
      <xdr:col>10</xdr:col>
      <xdr:colOff>676275</xdr:colOff>
      <xdr:row>54</xdr:row>
      <xdr:rowOff>28575</xdr:rowOff>
    </xdr:to>
    <xdr:graphicFrame macro="">
      <xdr:nvGraphicFramePr>
        <xdr:cNvPr id="11" name="Gráfico 10">
          <a:extLst>
            <a:ext uri="{FF2B5EF4-FFF2-40B4-BE49-F238E27FC236}">
              <a16:creationId xmlns:a16="http://schemas.microsoft.com/office/drawing/2014/main" id="{FAE10C6D-9CAE-4F23-AF2F-D16D718F64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47625</xdr:colOff>
      <xdr:row>55</xdr:row>
      <xdr:rowOff>0</xdr:rowOff>
    </xdr:from>
    <xdr:to>
      <xdr:col>10</xdr:col>
      <xdr:colOff>723900</xdr:colOff>
      <xdr:row>66</xdr:row>
      <xdr:rowOff>19050</xdr:rowOff>
    </xdr:to>
    <xdr:graphicFrame macro="">
      <xdr:nvGraphicFramePr>
        <xdr:cNvPr id="12" name="Gráfico 11">
          <a:extLst>
            <a:ext uri="{FF2B5EF4-FFF2-40B4-BE49-F238E27FC236}">
              <a16:creationId xmlns:a16="http://schemas.microsoft.com/office/drawing/2014/main" id="{7A1EB5F1-56B0-47F2-9178-69159AF4BA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68</xdr:row>
      <xdr:rowOff>0</xdr:rowOff>
    </xdr:from>
    <xdr:to>
      <xdr:col>10</xdr:col>
      <xdr:colOff>733425</xdr:colOff>
      <xdr:row>70</xdr:row>
      <xdr:rowOff>9525</xdr:rowOff>
    </xdr:to>
    <xdr:sp macro="" textlink="">
      <xdr:nvSpPr>
        <xdr:cNvPr id="13" name="1 Título">
          <a:extLst>
            <a:ext uri="{FF2B5EF4-FFF2-40B4-BE49-F238E27FC236}">
              <a16:creationId xmlns:a16="http://schemas.microsoft.com/office/drawing/2014/main" id="{635DB113-C2F6-467D-BC0A-230EADC999EE}"/>
            </a:ext>
          </a:extLst>
        </xdr:cNvPr>
        <xdr:cNvSpPr txBox="1">
          <a:spLocks/>
        </xdr:cNvSpPr>
      </xdr:nvSpPr>
      <xdr:spPr>
        <a:xfrm>
          <a:off x="762000" y="13706475"/>
          <a:ext cx="10344150" cy="390525"/>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10.3. Subastas</a:t>
          </a:r>
        </a:p>
      </xdr:txBody>
    </xdr:sp>
    <xdr:clientData/>
  </xdr:twoCellAnchor>
  <xdr:twoCellAnchor>
    <xdr:from>
      <xdr:col>1</xdr:col>
      <xdr:colOff>19050</xdr:colOff>
      <xdr:row>70</xdr:row>
      <xdr:rowOff>133350</xdr:rowOff>
    </xdr:from>
    <xdr:to>
      <xdr:col>10</xdr:col>
      <xdr:colOff>771525</xdr:colOff>
      <xdr:row>73</xdr:row>
      <xdr:rowOff>114300</xdr:rowOff>
    </xdr:to>
    <xdr:sp macro="" textlink="">
      <xdr:nvSpPr>
        <xdr:cNvPr id="14" name="4 CuadroTexto">
          <a:extLst>
            <a:ext uri="{FF2B5EF4-FFF2-40B4-BE49-F238E27FC236}">
              <a16:creationId xmlns:a16="http://schemas.microsoft.com/office/drawing/2014/main" id="{87F09C70-1DF5-4CF9-A6B4-03215BF313FB}"/>
            </a:ext>
          </a:extLst>
        </xdr:cNvPr>
        <xdr:cNvSpPr txBox="1"/>
      </xdr:nvSpPr>
      <xdr:spPr>
        <a:xfrm>
          <a:off x="781050" y="14220825"/>
          <a:ext cx="10363200" cy="552450"/>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r>
            <a:rPr lang="es-CO" sz="1400">
              <a:solidFill>
                <a:schemeClr val="dk1"/>
              </a:solidFill>
              <a:effectLst/>
              <a:latin typeface="+mn-lt"/>
              <a:ea typeface="+mn-ea"/>
              <a:cs typeface="+mn-cs"/>
            </a:rPr>
            <a:t>En esta sección se incluyen datos relacionados con el comportamiento del proceso úselo o véndalo de corto plazo tanto para suministro como para transporte.</a:t>
          </a:r>
          <a:endParaRPr lang="es-CO" sz="2400"/>
        </a:p>
      </xdr:txBody>
    </xdr:sp>
    <xdr:clientData/>
  </xdr:twoCellAnchor>
  <xdr:twoCellAnchor>
    <xdr:from>
      <xdr:col>6</xdr:col>
      <xdr:colOff>276225</xdr:colOff>
      <xdr:row>74</xdr:row>
      <xdr:rowOff>9524</xdr:rowOff>
    </xdr:from>
    <xdr:to>
      <xdr:col>10</xdr:col>
      <xdr:colOff>771525</xdr:colOff>
      <xdr:row>89</xdr:row>
      <xdr:rowOff>171449</xdr:rowOff>
    </xdr:to>
    <xdr:graphicFrame macro="">
      <xdr:nvGraphicFramePr>
        <xdr:cNvPr id="18" name="Gráfico 17">
          <a:extLst>
            <a:ext uri="{FF2B5EF4-FFF2-40B4-BE49-F238E27FC236}">
              <a16:creationId xmlns:a16="http://schemas.microsoft.com/office/drawing/2014/main" id="{D8F4FE46-761D-46DD-8E09-B8D5E6BECC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266699</xdr:colOff>
      <xdr:row>91</xdr:row>
      <xdr:rowOff>0</xdr:rowOff>
    </xdr:from>
    <xdr:to>
      <xdr:col>10</xdr:col>
      <xdr:colOff>771524</xdr:colOff>
      <xdr:row>107</xdr:row>
      <xdr:rowOff>0</xdr:rowOff>
    </xdr:to>
    <xdr:graphicFrame macro="">
      <xdr:nvGraphicFramePr>
        <xdr:cNvPr id="19" name="Gráfico 18">
          <a:extLst>
            <a:ext uri="{FF2B5EF4-FFF2-40B4-BE49-F238E27FC236}">
              <a16:creationId xmlns:a16="http://schemas.microsoft.com/office/drawing/2014/main" id="{1EA8B6AB-5D1D-4500-B62B-F5A1DAE5E8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285750</xdr:colOff>
      <xdr:row>108</xdr:row>
      <xdr:rowOff>0</xdr:rowOff>
    </xdr:from>
    <xdr:to>
      <xdr:col>10</xdr:col>
      <xdr:colOff>790575</xdr:colOff>
      <xdr:row>124</xdr:row>
      <xdr:rowOff>0</xdr:rowOff>
    </xdr:to>
    <xdr:graphicFrame macro="">
      <xdr:nvGraphicFramePr>
        <xdr:cNvPr id="20" name="Gráfico 19">
          <a:extLst>
            <a:ext uri="{FF2B5EF4-FFF2-40B4-BE49-F238E27FC236}">
              <a16:creationId xmlns:a16="http://schemas.microsoft.com/office/drawing/2014/main" id="{80DFE241-55C9-42D0-BC4B-7CDF202FD6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285750</xdr:colOff>
      <xdr:row>125</xdr:row>
      <xdr:rowOff>0</xdr:rowOff>
    </xdr:from>
    <xdr:to>
      <xdr:col>10</xdr:col>
      <xdr:colOff>790575</xdr:colOff>
      <xdr:row>141</xdr:row>
      <xdr:rowOff>0</xdr:rowOff>
    </xdr:to>
    <xdr:graphicFrame macro="">
      <xdr:nvGraphicFramePr>
        <xdr:cNvPr id="21" name="Gráfico 20">
          <a:extLst>
            <a:ext uri="{FF2B5EF4-FFF2-40B4-BE49-F238E27FC236}">
              <a16:creationId xmlns:a16="http://schemas.microsoft.com/office/drawing/2014/main" id="{8D03285C-5E52-4D65-8AA3-110F1973F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xdr:colOff>
      <xdr:row>156</xdr:row>
      <xdr:rowOff>0</xdr:rowOff>
    </xdr:from>
    <xdr:to>
      <xdr:col>10</xdr:col>
      <xdr:colOff>895351</xdr:colOff>
      <xdr:row>158</xdr:row>
      <xdr:rowOff>95250</xdr:rowOff>
    </xdr:to>
    <xdr:sp macro="" textlink="">
      <xdr:nvSpPr>
        <xdr:cNvPr id="22" name="1 Título">
          <a:extLst>
            <a:ext uri="{FF2B5EF4-FFF2-40B4-BE49-F238E27FC236}">
              <a16:creationId xmlns:a16="http://schemas.microsoft.com/office/drawing/2014/main" id="{064DC8C3-819B-4E4F-8147-BDC0C1B2E518}"/>
            </a:ext>
          </a:extLst>
        </xdr:cNvPr>
        <xdr:cNvSpPr txBox="1">
          <a:spLocks/>
        </xdr:cNvSpPr>
      </xdr:nvSpPr>
      <xdr:spPr>
        <a:xfrm>
          <a:off x="762001" y="30680025"/>
          <a:ext cx="11925300" cy="47625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Proceso de comercialización 2017 - Negociaciones Bilaterales</a:t>
          </a:r>
        </a:p>
      </xdr:txBody>
    </xdr:sp>
    <xdr:clientData/>
  </xdr:twoCellAnchor>
  <xdr:twoCellAnchor editAs="oneCell">
    <xdr:from>
      <xdr:col>9</xdr:col>
      <xdr:colOff>914131</xdr:colOff>
      <xdr:row>1</xdr:row>
      <xdr:rowOff>95250</xdr:rowOff>
    </xdr:from>
    <xdr:to>
      <xdr:col>10</xdr:col>
      <xdr:colOff>63525</xdr:colOff>
      <xdr:row>3</xdr:row>
      <xdr:rowOff>88290</xdr:rowOff>
    </xdr:to>
    <xdr:pic>
      <xdr:nvPicPr>
        <xdr:cNvPr id="23" name="Imagen 22">
          <a:hlinkClick xmlns:r="http://schemas.openxmlformats.org/officeDocument/2006/relationships" r:id="rId9"/>
          <a:extLst>
            <a:ext uri="{FF2B5EF4-FFF2-40B4-BE49-F238E27FC236}">
              <a16:creationId xmlns:a16="http://schemas.microsoft.com/office/drawing/2014/main" id="{3E598E95-ADC6-4D3E-A013-1E50D3FDC979}"/>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1401156" y="285750"/>
          <a:ext cx="654344" cy="374040"/>
        </a:xfrm>
        <a:prstGeom prst="rect">
          <a:avLst/>
        </a:prstGeom>
      </xdr:spPr>
    </xdr:pic>
    <xdr:clientData/>
  </xdr:twoCellAnchor>
  <xdr:twoCellAnchor editAs="oneCell">
    <xdr:from>
      <xdr:col>9</xdr:col>
      <xdr:colOff>371475</xdr:colOff>
      <xdr:row>1</xdr:row>
      <xdr:rowOff>142875</xdr:rowOff>
    </xdr:from>
    <xdr:to>
      <xdr:col>9</xdr:col>
      <xdr:colOff>715481</xdr:colOff>
      <xdr:row>3</xdr:row>
      <xdr:rowOff>69240</xdr:rowOff>
    </xdr:to>
    <xdr:pic>
      <xdr:nvPicPr>
        <xdr:cNvPr id="25" name="8 Imagen">
          <a:hlinkClick xmlns:r="http://schemas.openxmlformats.org/officeDocument/2006/relationships" r:id="rId11"/>
          <a:extLst>
            <a:ext uri="{FF2B5EF4-FFF2-40B4-BE49-F238E27FC236}">
              <a16:creationId xmlns:a16="http://schemas.microsoft.com/office/drawing/2014/main" id="{5A4B2F89-F22A-4ACD-A5E5-070E2E63A2A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858500" y="333375"/>
          <a:ext cx="344006" cy="307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3581400</xdr:colOff>
      <xdr:row>0</xdr:row>
      <xdr:rowOff>0</xdr:rowOff>
    </xdr:from>
    <xdr:to>
      <xdr:col>3</xdr:col>
      <xdr:colOff>314325</xdr:colOff>
      <xdr:row>4</xdr:row>
      <xdr:rowOff>15875</xdr:rowOff>
    </xdr:to>
    <xdr:pic>
      <xdr:nvPicPr>
        <xdr:cNvPr id="2" name="Imagen 1">
          <a:extLst>
            <a:ext uri="{FF2B5EF4-FFF2-40B4-BE49-F238E27FC236}">
              <a16:creationId xmlns:a16="http://schemas.microsoft.com/office/drawing/2014/main" id="{8C190ADE-B13E-4C60-9E56-4D7117CA24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0"/>
          <a:ext cx="1866900" cy="77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723901</xdr:colOff>
      <xdr:row>0</xdr:row>
      <xdr:rowOff>180974</xdr:rowOff>
    </xdr:from>
    <xdr:to>
      <xdr:col>3</xdr:col>
      <xdr:colOff>428625</xdr:colOff>
      <xdr:row>3</xdr:row>
      <xdr:rowOff>152399</xdr:rowOff>
    </xdr:to>
    <xdr:sp macro="" textlink="">
      <xdr:nvSpPr>
        <xdr:cNvPr id="3" name="1 Título">
          <a:extLst>
            <a:ext uri="{FF2B5EF4-FFF2-40B4-BE49-F238E27FC236}">
              <a16:creationId xmlns:a16="http://schemas.microsoft.com/office/drawing/2014/main" id="{24AB7B16-43E1-43F7-BB20-6C8DEBBB2E5D}"/>
            </a:ext>
          </a:extLst>
        </xdr:cNvPr>
        <xdr:cNvSpPr txBox="1">
          <a:spLocks/>
        </xdr:cNvSpPr>
      </xdr:nvSpPr>
      <xdr:spPr>
        <a:xfrm>
          <a:off x="723901" y="180974"/>
          <a:ext cx="6305549" cy="542925"/>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6"/>
              </a:solidFill>
              <a:effectLst>
                <a:outerShdw blurRad="38100" dist="38100" dir="2700000" algn="tl">
                  <a:srgbClr val="000000">
                    <a:alpha val="43137"/>
                  </a:srgbClr>
                </a:outerShdw>
              </a:effectLst>
            </a:rPr>
            <a:t>Índice</a:t>
          </a:r>
          <a:r>
            <a:rPr lang="es-CO" sz="3200" b="1">
              <a:solidFill>
                <a:schemeClr val="tx2"/>
              </a:solidFill>
              <a:effectLst>
                <a:outerShdw blurRad="38100" dist="38100" dir="2700000" algn="tl">
                  <a:srgbClr val="000000">
                    <a:alpha val="43137"/>
                  </a:srgbClr>
                </a:outerShdw>
              </a:effectLst>
            </a:rPr>
            <a:t> </a:t>
          </a:r>
        </a:p>
      </xdr:txBody>
    </xdr:sp>
    <xdr:clientData/>
  </xdr:twoCellAnchor>
  <xdr:twoCellAnchor>
    <xdr:from>
      <xdr:col>1</xdr:col>
      <xdr:colOff>57150</xdr:colOff>
      <xdr:row>4</xdr:row>
      <xdr:rowOff>142874</xdr:rowOff>
    </xdr:from>
    <xdr:to>
      <xdr:col>3</xdr:col>
      <xdr:colOff>257175</xdr:colOff>
      <xdr:row>9</xdr:row>
      <xdr:rowOff>180975</xdr:rowOff>
    </xdr:to>
    <xdr:sp macro="" textlink="">
      <xdr:nvSpPr>
        <xdr:cNvPr id="4" name="3 CuadroTexto">
          <a:extLst>
            <a:ext uri="{FF2B5EF4-FFF2-40B4-BE49-F238E27FC236}">
              <a16:creationId xmlns:a16="http://schemas.microsoft.com/office/drawing/2014/main" id="{2F409243-65BE-4310-BEC5-8BB7DF4DF5D7}"/>
            </a:ext>
          </a:extLst>
        </xdr:cNvPr>
        <xdr:cNvSpPr txBox="1"/>
      </xdr:nvSpPr>
      <xdr:spPr>
        <a:xfrm>
          <a:off x="819150" y="904874"/>
          <a:ext cx="6038850" cy="990601"/>
        </a:xfrm>
        <a:prstGeom prst="rect">
          <a:avLst/>
        </a:prstGeom>
        <a:ln w="19050">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100" b="1" i="1"/>
            <a:t>Instrucciones</a:t>
          </a:r>
        </a:p>
        <a:p>
          <a:endParaRPr lang="es-CO" sz="1100" b="1" i="1"/>
        </a:p>
        <a:p>
          <a:r>
            <a:rPr lang="es-CO" sz="1100"/>
            <a:t>Este Informe cuenta con</a:t>
          </a:r>
          <a:r>
            <a:rPr lang="es-CO" sz="1100" baseline="0"/>
            <a:t> 10 secciones a las cuales el lector podrá acceder activando el hipervínculo del tema de su interés. En cada sección encontrará el siguiente ícono              que le permitirá regresar al índice. </a:t>
          </a:r>
          <a:endParaRPr lang="es-CO" sz="1100"/>
        </a:p>
      </xdr:txBody>
    </xdr:sp>
    <xdr:clientData/>
  </xdr:twoCellAnchor>
  <xdr:twoCellAnchor editAs="oneCell">
    <xdr:from>
      <xdr:col>2</xdr:col>
      <xdr:colOff>3181350</xdr:colOff>
      <xdr:row>7</xdr:row>
      <xdr:rowOff>133349</xdr:rowOff>
    </xdr:from>
    <xdr:to>
      <xdr:col>2</xdr:col>
      <xdr:colOff>3562349</xdr:colOff>
      <xdr:row>9</xdr:row>
      <xdr:rowOff>129018</xdr:rowOff>
    </xdr:to>
    <xdr:pic>
      <xdr:nvPicPr>
        <xdr:cNvPr id="5" name="Imagen 6">
          <a:extLst>
            <a:ext uri="{FF2B5EF4-FFF2-40B4-BE49-F238E27FC236}">
              <a16:creationId xmlns:a16="http://schemas.microsoft.com/office/drawing/2014/main" id="{1A9B97EA-56D9-46E4-BADD-739B0E1D362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648200" y="1466849"/>
          <a:ext cx="380999" cy="376669"/>
        </a:xfrm>
        <a:prstGeom prst="rect">
          <a:avLst/>
        </a:prstGeom>
      </xdr:spPr>
    </xdr:pic>
    <xdr:clientData/>
  </xdr:twoCellAnchor>
  <xdr:twoCellAnchor editAs="oneCell">
    <xdr:from>
      <xdr:col>1</xdr:col>
      <xdr:colOff>142876</xdr:colOff>
      <xdr:row>0</xdr:row>
      <xdr:rowOff>66675</xdr:rowOff>
    </xdr:from>
    <xdr:to>
      <xdr:col>2</xdr:col>
      <xdr:colOff>1381126</xdr:colOff>
      <xdr:row>3</xdr:row>
      <xdr:rowOff>142875</xdr:rowOff>
    </xdr:to>
    <xdr:pic>
      <xdr:nvPicPr>
        <xdr:cNvPr id="6" name="Imagen 5" descr="C:\Users\grodriguez\Desktop\BMC.jpg">
          <a:extLst>
            <a:ext uri="{FF2B5EF4-FFF2-40B4-BE49-F238E27FC236}">
              <a16:creationId xmlns:a16="http://schemas.microsoft.com/office/drawing/2014/main" id="{C3111BD3-B3FF-4D88-8409-B1ADBFCF190A}"/>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1" y="66675"/>
          <a:ext cx="1943100" cy="6477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602146</xdr:colOff>
      <xdr:row>4</xdr:row>
      <xdr:rowOff>57150</xdr:rowOff>
    </xdr:to>
    <xdr:sp macro="" textlink="">
      <xdr:nvSpPr>
        <xdr:cNvPr id="2" name="1 Título">
          <a:extLst>
            <a:ext uri="{FF2B5EF4-FFF2-40B4-BE49-F238E27FC236}">
              <a16:creationId xmlns:a16="http://schemas.microsoft.com/office/drawing/2014/main" id="{FC117DFB-8451-4ED8-AE82-B05569F25F11}"/>
            </a:ext>
          </a:extLst>
        </xdr:cNvPr>
        <xdr:cNvSpPr txBox="1">
          <a:spLocks/>
        </xdr:cNvSpPr>
      </xdr:nvSpPr>
      <xdr:spPr>
        <a:xfrm>
          <a:off x="762000" y="0"/>
          <a:ext cx="5936146" cy="81915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1. Aspectos</a:t>
          </a:r>
          <a:r>
            <a:rPr lang="es-CO" sz="2400" b="1" baseline="0">
              <a:solidFill>
                <a:schemeClr val="accent6"/>
              </a:solidFill>
              <a:effectLst>
                <a:outerShdw blurRad="38100" dist="38100" dir="2700000" algn="tl">
                  <a:srgbClr val="000000">
                    <a:alpha val="43137"/>
                  </a:srgbClr>
                </a:outerShdw>
              </a:effectLst>
            </a:rPr>
            <a:t> Regulatorios - Disclaimers</a:t>
          </a:r>
          <a:endParaRPr lang="es-CO" sz="3200" b="1">
            <a:solidFill>
              <a:schemeClr val="accent6"/>
            </a:solidFill>
            <a:effectLst>
              <a:outerShdw blurRad="38100" dist="38100" dir="2700000" algn="tl">
                <a:srgbClr val="000000">
                  <a:alpha val="43137"/>
                </a:srgbClr>
              </a:outerShdw>
            </a:effectLst>
          </a:endParaRPr>
        </a:p>
      </xdr:txBody>
    </xdr:sp>
    <xdr:clientData/>
  </xdr:twoCellAnchor>
  <xdr:twoCellAnchor>
    <xdr:from>
      <xdr:col>1</xdr:col>
      <xdr:colOff>76200</xdr:colOff>
      <xdr:row>4</xdr:row>
      <xdr:rowOff>0</xdr:rowOff>
    </xdr:from>
    <xdr:to>
      <xdr:col>10</xdr:col>
      <xdr:colOff>58392</xdr:colOff>
      <xdr:row>26</xdr:row>
      <xdr:rowOff>91525</xdr:rowOff>
    </xdr:to>
    <xdr:sp macro="" textlink="">
      <xdr:nvSpPr>
        <xdr:cNvPr id="3" name="1 CuadroTexto">
          <a:extLst>
            <a:ext uri="{FF2B5EF4-FFF2-40B4-BE49-F238E27FC236}">
              <a16:creationId xmlns:a16="http://schemas.microsoft.com/office/drawing/2014/main" id="{B59E6C91-0AC1-44A0-81DE-EA14CCE9243E}"/>
            </a:ext>
          </a:extLst>
        </xdr:cNvPr>
        <xdr:cNvSpPr txBox="1"/>
      </xdr:nvSpPr>
      <xdr:spPr>
        <a:xfrm>
          <a:off x="838200" y="762000"/>
          <a:ext cx="6840192" cy="428252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es-CO" sz="1100"/>
            <a:t>En cumplimiento de lo establecido en el Anexo 2 de la Resolución CREG 114 de 2017,</a:t>
          </a:r>
          <a:r>
            <a:rPr lang="es-CO" sz="1100" baseline="0"/>
            <a:t> la Bolsa Mercantil de Colombia S.A., en su calidad de</a:t>
          </a:r>
          <a:r>
            <a:rPr lang="es-CO" sz="1100"/>
            <a:t> Gestor del Mercado de Gas Natural, publica el Informe de </a:t>
          </a:r>
          <a:r>
            <a:rPr lang="es-CO" sz="1100" b="1"/>
            <a:t>Divulgación Anual 2017</a:t>
          </a:r>
          <a:r>
            <a:rPr lang="es-CO" sz="1100"/>
            <a:t> en el </a:t>
          </a:r>
          <a:r>
            <a:rPr lang="es-CO" sz="1100" b="1"/>
            <a:t>Boletín Electrónico Central – BEC</a:t>
          </a:r>
          <a:r>
            <a:rPr lang="es-CO" sz="1100" b="0"/>
            <a:t>,</a:t>
          </a:r>
          <a:r>
            <a:rPr lang="es-CO" sz="1100" b="0" baseline="0"/>
            <a:t> el cual pr</a:t>
          </a:r>
          <a:r>
            <a:rPr lang="es-CO" sz="1100"/>
            <a:t>esenta información sobre cantidades y precios de negociación agregados para el mercado primario, mercado secundario y negociaciones entre comercializadores y usuarios no regulados (Otras Transacciones del Mercado Mayorista).  Contiene</a:t>
          </a:r>
          <a:r>
            <a:rPr lang="es-CO" sz="1100" baseline="0"/>
            <a:t> registros de</a:t>
          </a:r>
          <a:r>
            <a:rPr lang="es-CO" sz="1100"/>
            <a:t> los </a:t>
          </a:r>
          <a:r>
            <a:rPr lang="es-CO" sz="1100" baseline="0"/>
            <a:t>mecanismos de comercialización administrados por el Gestor del Mercado, 2015, 2016 y 2017</a:t>
          </a:r>
          <a:r>
            <a:rPr lang="es-CO" sz="1100"/>
            <a:t>.</a:t>
          </a:r>
        </a:p>
        <a:p>
          <a:endParaRPr lang="es-CO" sz="1100"/>
        </a:p>
        <a:p>
          <a:r>
            <a:rPr lang="es-CO" sz="1100"/>
            <a:t>Este informe contiene el promedio de las cantidades de energía negociadas, cantidades totales, precios promedios ponderados por cantidades con la duración establecida en la normatividad vigente. Así mismo, el número de negociaciones anuales y promedios diarios que han sido registradas en la plataforma SEGAS durante</a:t>
          </a:r>
          <a:r>
            <a:rPr lang="es-CO" sz="1100" baseline="0"/>
            <a:t> 2015, 2016 y 2017</a:t>
          </a:r>
          <a:r>
            <a:rPr lang="es-CO" sz="1100"/>
            <a:t>. Finalmente se relacionan</a:t>
          </a:r>
          <a:r>
            <a:rPr lang="es-CO" sz="1100" baseline="0"/>
            <a:t> algunos índices de comportamiento del mercado y proceso de comercialización 2017.</a:t>
          </a:r>
          <a:endParaRPr lang="es-CO" sz="1100"/>
        </a:p>
        <a:p>
          <a:endParaRPr lang="es-CO" sz="1100"/>
        </a:p>
        <a:p>
          <a:r>
            <a:rPr lang="es-CO" sz="1300" b="1" i="1"/>
            <a:t>Estos datos se presentan con fecha de corte al 31 de diciembre de 2017, la información aquí contenida es producto del registro y declaración de cada uno de los participantes inscritos ante el Gestor del Mercado de Gas Natural.</a:t>
          </a:r>
          <a:r>
            <a:rPr lang="es-CO" sz="1300" b="1" i="1" baseline="0"/>
            <a:t> Los datos de 2015 y 2016 corresponden a los publicados en el informe del año inmediatamente anterior.</a:t>
          </a:r>
        </a:p>
        <a:p>
          <a:endParaRPr lang="es-CO" sz="1100"/>
        </a:p>
        <a:p>
          <a:r>
            <a:rPr lang="es-CO" sz="1100"/>
            <a:t>Para el entendimiento de este documento es importante precisar que</a:t>
          </a:r>
          <a:r>
            <a:rPr lang="es-CO" sz="1100" baseline="0"/>
            <a:t> presenta información por fecha de negociación. Información </a:t>
          </a:r>
          <a:r>
            <a:rPr lang="es-CO" sz="1100"/>
            <a:t>por campo de producción, modalidad contractual, plazo contractual, sectores de consumo se presenta en informe aparte. Incluye</a:t>
          </a:r>
          <a:r>
            <a:rPr lang="es-CO" sz="1100" baseline="0"/>
            <a:t> información agregada de todos los mecanismos de comercialización administrados por el Gestor del Mercado de Gas Natural, entre ellos,  subastas Úselo o Véndalo de Corto Plazo para Suministro y Transporte, subasta de Contratos Firmes Bimestrales y subastas de Contratos con Interrupciones.</a:t>
          </a:r>
          <a:endParaRPr lang="es-CO" sz="1100"/>
        </a:p>
      </xdr:txBody>
    </xdr:sp>
    <xdr:clientData/>
  </xdr:twoCellAnchor>
  <xdr:twoCellAnchor editAs="oneCell">
    <xdr:from>
      <xdr:col>8</xdr:col>
      <xdr:colOff>247650</xdr:colOff>
      <xdr:row>0</xdr:row>
      <xdr:rowOff>85725</xdr:rowOff>
    </xdr:from>
    <xdr:to>
      <xdr:col>9</xdr:col>
      <xdr:colOff>92623</xdr:colOff>
      <xdr:row>3</xdr:row>
      <xdr:rowOff>114299</xdr:rowOff>
    </xdr:to>
    <xdr:pic>
      <xdr:nvPicPr>
        <xdr:cNvPr id="4" name="Imagen 6">
          <a:hlinkClick xmlns:r="http://schemas.openxmlformats.org/officeDocument/2006/relationships" r:id="rId1"/>
          <a:extLst>
            <a:ext uri="{FF2B5EF4-FFF2-40B4-BE49-F238E27FC236}">
              <a16:creationId xmlns:a16="http://schemas.microsoft.com/office/drawing/2014/main" id="{7C3DB32E-A1B2-47ED-93DE-3DEA772EDB5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343650" y="85725"/>
          <a:ext cx="606973" cy="600074"/>
        </a:xfrm>
        <a:prstGeom prst="rect">
          <a:avLst/>
        </a:prstGeom>
      </xdr:spPr>
    </xdr:pic>
    <xdr:clientData/>
  </xdr:twoCellAnchor>
  <xdr:twoCellAnchor editAs="oneCell">
    <xdr:from>
      <xdr:col>9</xdr:col>
      <xdr:colOff>295275</xdr:colOff>
      <xdr:row>1</xdr:row>
      <xdr:rowOff>19050</xdr:rowOff>
    </xdr:from>
    <xdr:to>
      <xdr:col>9</xdr:col>
      <xdr:colOff>657225</xdr:colOff>
      <xdr:row>2</xdr:row>
      <xdr:rowOff>183606</xdr:rowOff>
    </xdr:to>
    <xdr:pic>
      <xdr:nvPicPr>
        <xdr:cNvPr id="5" name="4 Imagen">
          <a:hlinkClick xmlns:r="http://schemas.openxmlformats.org/officeDocument/2006/relationships" r:id="rId3"/>
          <a:extLst>
            <a:ext uri="{FF2B5EF4-FFF2-40B4-BE49-F238E27FC236}">
              <a16:creationId xmlns:a16="http://schemas.microsoft.com/office/drawing/2014/main" id="{7B94A090-CC5C-4E60-BF2E-6AE4CC9CB1B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53275" y="209550"/>
          <a:ext cx="361950" cy="3550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742950</xdr:colOff>
      <xdr:row>3</xdr:row>
      <xdr:rowOff>142875</xdr:rowOff>
    </xdr:from>
    <xdr:to>
      <xdr:col>15</xdr:col>
      <xdr:colOff>754236</xdr:colOff>
      <xdr:row>17</xdr:row>
      <xdr:rowOff>166087</xdr:rowOff>
    </xdr:to>
    <mc:AlternateContent xmlns:mc="http://schemas.openxmlformats.org/markup-compatibility/2006" xmlns:a14="http://schemas.microsoft.com/office/drawing/2010/main">
      <mc:Choice Requires="a14">
        <xdr:sp macro="" textlink="">
          <xdr:nvSpPr>
            <xdr:cNvPr id="2" name="5 CuadroTexto">
              <a:extLst>
                <a:ext uri="{FF2B5EF4-FFF2-40B4-BE49-F238E27FC236}">
                  <a16:creationId xmlns:a16="http://schemas.microsoft.com/office/drawing/2014/main" id="{7F0C7FC8-B919-429D-8CE9-F098A5B44CC7}"/>
                </a:ext>
              </a:extLst>
            </xdr:cNvPr>
            <xdr:cNvSpPr txBox="1"/>
          </xdr:nvSpPr>
          <xdr:spPr>
            <a:xfrm>
              <a:off x="742950" y="714375"/>
              <a:ext cx="13546311" cy="2690212"/>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t>Esta sección presenta el promedio de las cantidades de energía negociadas durante cada mes del 2015, 2016 y 2017, expresadas en  MBTUD,  este dato se determina teniendo como referencia la fecha de negociación de cada uno de los contratos en el sistema electrónico de gas – SEGAS y la cantidad de contratos suscritos en cada uno de los meses analizados. Se desagrega la información por tipo de mercado, primario, secundario y otras transacciones del mercado mayorista</a:t>
              </a:r>
              <a:r>
                <a:rPr lang="es-CO" sz="1400" baseline="0"/>
                <a:t> (este último, n</a:t>
              </a:r>
              <a:r>
                <a:rPr lang="es-CO" sz="1400"/>
                <a:t>egociaciones registradas entre comercializadores y usuarios no regulados). </a:t>
              </a:r>
            </a:p>
            <a:p>
              <a:endParaRPr lang="es-CO" sz="1400"/>
            </a:p>
            <a:p>
              <a:r>
                <a:rPr lang="es-ES" sz="1100" i="0">
                  <a:solidFill>
                    <a:schemeClr val="dk1"/>
                  </a:solidFill>
                  <a:effectLst/>
                  <a:latin typeface="+mn-lt"/>
                  <a:ea typeface="+mn-ea"/>
                  <a:cs typeface="+mn-cs"/>
                </a:rPr>
                <a:t>𝐶𝑎𝑛𝑡𝑖𝑑𝑎𝑑 𝑑𝑒 𝑒𝑛𝑒𝑟𝑔í𝑎 𝑛𝑒𝑔𝑜𝑐𝑖𝑎𝑑𝑎 𝑝𝑟𝑜𝑚𝑒𝑑𝑖𝑜 𝑚𝑒𝑠=</a:t>
              </a:r>
              <a:r>
                <a:rPr lang="es-CO" sz="1100" i="0">
                  <a:solidFill>
                    <a:schemeClr val="dk1"/>
                  </a:solidFill>
                  <a:effectLst/>
                  <a:latin typeface="+mn-lt"/>
                  <a:ea typeface="+mn-ea"/>
                  <a:cs typeface="+mn-cs"/>
                </a:rPr>
                <a:t>(</a:t>
              </a:r>
              <a:r>
                <a:rPr lang="es-ES" sz="1100" i="0">
                  <a:solidFill>
                    <a:schemeClr val="dk1"/>
                  </a:solidFill>
                  <a:effectLst/>
                  <a:latin typeface="Cambria Math"/>
                  <a:ea typeface="+mn-ea"/>
                  <a:cs typeface="+mn-cs"/>
                </a:rPr>
                <a:t>∑▒〖</a:t>
              </a:r>
              <a:r>
                <a:rPr lang="es-ES" sz="1100" i="0">
                  <a:solidFill>
                    <a:schemeClr val="dk1"/>
                  </a:solidFill>
                  <a:effectLst/>
                  <a:latin typeface="+mn-lt"/>
                  <a:ea typeface="+mn-ea"/>
                  <a:cs typeface="+mn-cs"/>
                </a:rPr>
                <a:t>𝐸𝑛𝑒𝑟𝑔í𝑎 𝑛𝑒𝑔𝑜𝑐𝑖𝑎𝑑𝑎 </a:t>
              </a:r>
              <a:r>
                <a:rPr lang="es-CO" sz="1100" b="0" i="0">
                  <a:solidFill>
                    <a:schemeClr val="dk1"/>
                  </a:solidFill>
                  <a:effectLst/>
                  <a:latin typeface="+mn-lt"/>
                  <a:ea typeface="+mn-ea"/>
                  <a:cs typeface="+mn-cs"/>
                </a:rPr>
                <a:t>𝑒𝑛 𝑒𝑙 </a:t>
              </a:r>
              <a:r>
                <a:rPr lang="es-ES" sz="1100" i="0">
                  <a:solidFill>
                    <a:schemeClr val="dk1"/>
                  </a:solidFill>
                  <a:effectLst/>
                  <a:latin typeface="+mn-lt"/>
                  <a:ea typeface="+mn-ea"/>
                  <a:cs typeface="+mn-cs"/>
                </a:rPr>
                <a:t>𝑚𝑒𝑠</a:t>
              </a:r>
              <a:r>
                <a:rPr lang="es-ES" sz="1100" i="0">
                  <a:solidFill>
                    <a:schemeClr val="dk1"/>
                  </a:solidFill>
                  <a:effectLst/>
                  <a:latin typeface="Cambria Math"/>
                  <a:ea typeface="+mn-ea"/>
                  <a:cs typeface="+mn-cs"/>
                </a:rPr>
                <a:t>〗</a:t>
              </a:r>
              <a:r>
                <a:rPr lang="es-CO" sz="1100" i="0">
                  <a:solidFill>
                    <a:schemeClr val="dk1"/>
                  </a:solidFill>
                  <a:effectLst/>
                  <a:latin typeface="+mn-lt"/>
                  <a:ea typeface="+mn-ea"/>
                  <a:cs typeface="+mn-cs"/>
                </a:rPr>
                <a:t>)/(</a:t>
              </a:r>
              <a:r>
                <a:rPr lang="es-CO" sz="1100" b="0" i="0">
                  <a:solidFill>
                    <a:schemeClr val="dk1"/>
                  </a:solidFill>
                  <a:effectLst/>
                  <a:latin typeface="Cambria Math"/>
                  <a:ea typeface="+mn-ea"/>
                  <a:cs typeface="+mn-cs"/>
                </a:rPr>
                <a:t>𝐶</a:t>
              </a:r>
              <a:r>
                <a:rPr lang="es-ES" sz="1100" i="0">
                  <a:solidFill>
                    <a:schemeClr val="dk1"/>
                  </a:solidFill>
                  <a:effectLst/>
                  <a:latin typeface="+mn-lt"/>
                  <a:ea typeface="+mn-ea"/>
                  <a:cs typeface="+mn-cs"/>
                </a:rPr>
                <a:t>𝑎𝑛𝑡𝑖𝑑𝑎𝑑 𝑑𝑒 𝑐𝑜𝑛𝑡𝑟𝑎𝑡𝑜𝑠 𝑟𝑒𝑔𝑖𝑠𝑡𝑟𝑎𝑑𝑜𝑠 𝑚𝑒𝑠</a:t>
              </a:r>
              <a:r>
                <a:rPr lang="es-CO" sz="1100" i="0">
                  <a:solidFill>
                    <a:schemeClr val="dk1"/>
                  </a:solidFill>
                  <a:effectLst/>
                  <a:latin typeface="+mn-lt"/>
                  <a:ea typeface="+mn-ea"/>
                  <a:cs typeface="+mn-cs"/>
                </a:rPr>
                <a:t>)</a:t>
              </a:r>
            </a:p>
            <a:p>
              <a:endParaRPr lang="es-CO" sz="110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Cantidad</a:t>
              </a:r>
              <a:r>
                <a:rPr lang="es-ES" sz="1100" i="1" baseline="0">
                  <a:solidFill>
                    <a:schemeClr val="dk1"/>
                  </a:solidFill>
                  <a:effectLst/>
                  <a:latin typeface="+mn-lt"/>
                  <a:ea typeface="+mn-ea"/>
                  <a:cs typeface="+mn-cs"/>
                </a:rPr>
                <a:t> Promedio 2017 - Cantidad Promedio 2016)/(Cantidad Promedio 2016)</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baseline="0">
                  <a:solidFill>
                    <a:schemeClr val="dk1"/>
                  </a:solidFill>
                  <a:effectLst/>
                  <a:latin typeface="+mn-lt"/>
                  <a:ea typeface="+mn-ea"/>
                  <a:cs typeface="+mn-cs"/>
                </a:rPr>
                <a:t>Desvios significativos en variación porcentual = </a:t>
              </a:r>
              <a:r>
                <a:rPr lang="es-ES" sz="1600" i="1" baseline="0">
                  <a:solidFill>
                    <a:schemeClr val="dk1"/>
                  </a:solidFill>
                  <a:effectLst/>
                  <a:latin typeface="+mn-lt"/>
                  <a:ea typeface="+mn-ea"/>
                  <a:cs typeface="+mn-cs"/>
                </a:rPr>
                <a:t> </a:t>
              </a:r>
              <a14:m>
                <m:oMath xmlns:m="http://schemas.openxmlformats.org/officeDocument/2006/math">
                  <m:f>
                    <m:fPr>
                      <m:ctrlPr>
                        <a:rPr lang="es-CO" sz="1600" i="1">
                          <a:solidFill>
                            <a:schemeClr val="dk1"/>
                          </a:solidFill>
                          <a:effectLst/>
                          <a:latin typeface="Cambria Math" panose="02040503050406030204" pitchFamily="18" charset="0"/>
                          <a:ea typeface="+mn-ea"/>
                          <a:cs typeface="+mn-cs"/>
                        </a:rPr>
                      </m:ctrlPr>
                    </m:fPr>
                    <m:num>
                      <m:r>
                        <a:rPr lang="es-CO" sz="1600" i="1">
                          <a:solidFill>
                            <a:schemeClr val="dk1"/>
                          </a:solidFill>
                          <a:effectLst/>
                          <a:latin typeface="Cambria Math" panose="02040503050406030204" pitchFamily="18" charset="0"/>
                          <a:ea typeface="+mn-ea"/>
                          <a:cs typeface="+mn-cs"/>
                        </a:rPr>
                        <m:t>𝑥</m:t>
                      </m:r>
                      <m:r>
                        <a:rPr lang="es-CO" sz="1600" i="1">
                          <a:solidFill>
                            <a:schemeClr val="dk1"/>
                          </a:solidFill>
                          <a:effectLst/>
                          <a:latin typeface="Cambria Math" panose="02040503050406030204" pitchFamily="18" charset="0"/>
                          <a:ea typeface="+mn-ea"/>
                          <a:cs typeface="+mn-cs"/>
                        </a:rPr>
                        <m:t>− </m:t>
                      </m:r>
                      <m:acc>
                        <m:accPr>
                          <m:chr m:val="̅"/>
                          <m:ctrlPr>
                            <a:rPr lang="es-CO" sz="1600" i="1">
                              <a:solidFill>
                                <a:schemeClr val="dk1"/>
                              </a:solidFill>
                              <a:effectLst/>
                              <a:latin typeface="Cambria Math" panose="02040503050406030204" pitchFamily="18" charset="0"/>
                              <a:ea typeface="+mn-ea"/>
                              <a:cs typeface="+mn-cs"/>
                            </a:rPr>
                          </m:ctrlPr>
                        </m:accPr>
                        <m:e>
                          <m:r>
                            <a:rPr lang="es-CO" sz="1600" i="1">
                              <a:solidFill>
                                <a:schemeClr val="dk1"/>
                              </a:solidFill>
                              <a:effectLst/>
                              <a:latin typeface="Cambria Math" panose="02040503050406030204" pitchFamily="18" charset="0"/>
                              <a:ea typeface="+mn-ea"/>
                              <a:cs typeface="+mn-cs"/>
                            </a:rPr>
                            <m:t>𝑥</m:t>
                          </m:r>
                        </m:e>
                      </m:acc>
                    </m:num>
                    <m:den>
                      <m:r>
                        <a:rPr lang="es-CO" sz="1600" i="1">
                          <a:solidFill>
                            <a:schemeClr val="dk1"/>
                          </a:solidFill>
                          <a:effectLst/>
                          <a:latin typeface="Cambria Math" panose="02040503050406030204" pitchFamily="18" charset="0"/>
                          <a:ea typeface="+mn-ea"/>
                          <a:cs typeface="+mn-cs"/>
                        </a:rPr>
                        <m:t>𝜎</m:t>
                      </m:r>
                    </m:den>
                  </m:f>
                </m:oMath>
              </a14:m>
              <a:r>
                <a:rPr lang="es-CO" sz="110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1.5 veces sigma (desviación estándar), cualquier dato que tenga un comportamiento en valor absoluto mayor a 1.5 será marcado con el semáforo verde o rojo según corresponda.</a:t>
              </a:r>
            </a:p>
            <a:p>
              <a:pPr marL="0" marR="0" indent="0" defTabSz="914400" eaLnBrk="1" fontAlgn="auto" latinLnBrk="0" hangingPunct="1">
                <a:lnSpc>
                  <a:spcPct val="100000"/>
                </a:lnSpc>
                <a:spcBef>
                  <a:spcPts val="0"/>
                </a:spcBef>
                <a:spcAft>
                  <a:spcPts val="0"/>
                </a:spcAft>
                <a:buClrTx/>
                <a:buSzTx/>
                <a:buFontTx/>
                <a:buNone/>
                <a:tabLst/>
                <a:defRPr/>
              </a:pPr>
              <a:endParaRPr lang="es-CO"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xdr:txBody>
        </xdr:sp>
      </mc:Choice>
      <mc:Fallback xmlns="">
        <xdr:sp macro="" textlink="">
          <xdr:nvSpPr>
            <xdr:cNvPr id="2" name="5 CuadroTexto">
              <a:extLst>
                <a:ext uri="{FF2B5EF4-FFF2-40B4-BE49-F238E27FC236}">
                  <a16:creationId xmlns:a16="http://schemas.microsoft.com/office/drawing/2014/main" id="{7F0C7FC8-B919-429D-8CE9-F098A5B44CC7}"/>
                </a:ext>
              </a:extLst>
            </xdr:cNvPr>
            <xdr:cNvSpPr txBox="1"/>
          </xdr:nvSpPr>
          <xdr:spPr>
            <a:xfrm>
              <a:off x="742950" y="714375"/>
              <a:ext cx="13546311" cy="2690212"/>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t>Esta sección presenta el promedio de las cantidades de energía negociadas durante cada mes del 2015, 2016 y 2017, expresadas en  MBTUD,  este dato se determina teniendo como referencia la fecha de negociación de cada uno de los contratos en el sistema electrónico de gas – SEGAS y la cantidad de contratos suscritos en cada uno de los meses analizados. Se desagrega la información por tipo de mercado, primario, secundario y otras transacciones del mercado mayorista</a:t>
              </a:r>
              <a:r>
                <a:rPr lang="es-CO" sz="1400" baseline="0"/>
                <a:t> (este último, n</a:t>
              </a:r>
              <a:r>
                <a:rPr lang="es-CO" sz="1400"/>
                <a:t>egociaciones registradas entre comercializadores y usuarios no regulados). </a:t>
              </a:r>
            </a:p>
            <a:p>
              <a:endParaRPr lang="es-CO" sz="1400"/>
            </a:p>
            <a:p>
              <a:r>
                <a:rPr lang="es-ES" sz="1100" i="0">
                  <a:solidFill>
                    <a:schemeClr val="dk1"/>
                  </a:solidFill>
                  <a:effectLst/>
                  <a:latin typeface="+mn-lt"/>
                  <a:ea typeface="+mn-ea"/>
                  <a:cs typeface="+mn-cs"/>
                </a:rPr>
                <a:t>𝐶𝑎𝑛𝑡𝑖𝑑𝑎𝑑 𝑑𝑒 𝑒𝑛𝑒𝑟𝑔í𝑎 𝑛𝑒𝑔𝑜𝑐𝑖𝑎𝑑𝑎 𝑝𝑟𝑜𝑚𝑒𝑑𝑖𝑜 𝑚𝑒𝑠=</a:t>
              </a:r>
              <a:r>
                <a:rPr lang="es-CO" sz="1100" i="0">
                  <a:solidFill>
                    <a:schemeClr val="dk1"/>
                  </a:solidFill>
                  <a:effectLst/>
                  <a:latin typeface="+mn-lt"/>
                  <a:ea typeface="+mn-ea"/>
                  <a:cs typeface="+mn-cs"/>
                </a:rPr>
                <a:t>(</a:t>
              </a:r>
              <a:r>
                <a:rPr lang="es-ES" sz="1100" i="0">
                  <a:solidFill>
                    <a:schemeClr val="dk1"/>
                  </a:solidFill>
                  <a:effectLst/>
                  <a:latin typeface="Cambria Math"/>
                  <a:ea typeface="+mn-ea"/>
                  <a:cs typeface="+mn-cs"/>
                </a:rPr>
                <a:t>∑▒〖</a:t>
              </a:r>
              <a:r>
                <a:rPr lang="es-ES" sz="1100" i="0">
                  <a:solidFill>
                    <a:schemeClr val="dk1"/>
                  </a:solidFill>
                  <a:effectLst/>
                  <a:latin typeface="+mn-lt"/>
                  <a:ea typeface="+mn-ea"/>
                  <a:cs typeface="+mn-cs"/>
                </a:rPr>
                <a:t>𝐸𝑛𝑒𝑟𝑔í𝑎 𝑛𝑒𝑔𝑜𝑐𝑖𝑎𝑑𝑎 </a:t>
              </a:r>
              <a:r>
                <a:rPr lang="es-CO" sz="1100" b="0" i="0">
                  <a:solidFill>
                    <a:schemeClr val="dk1"/>
                  </a:solidFill>
                  <a:effectLst/>
                  <a:latin typeface="+mn-lt"/>
                  <a:ea typeface="+mn-ea"/>
                  <a:cs typeface="+mn-cs"/>
                </a:rPr>
                <a:t>𝑒𝑛 𝑒𝑙 </a:t>
              </a:r>
              <a:r>
                <a:rPr lang="es-ES" sz="1100" i="0">
                  <a:solidFill>
                    <a:schemeClr val="dk1"/>
                  </a:solidFill>
                  <a:effectLst/>
                  <a:latin typeface="+mn-lt"/>
                  <a:ea typeface="+mn-ea"/>
                  <a:cs typeface="+mn-cs"/>
                </a:rPr>
                <a:t>𝑚𝑒𝑠</a:t>
              </a:r>
              <a:r>
                <a:rPr lang="es-ES" sz="1100" i="0">
                  <a:solidFill>
                    <a:schemeClr val="dk1"/>
                  </a:solidFill>
                  <a:effectLst/>
                  <a:latin typeface="Cambria Math"/>
                  <a:ea typeface="+mn-ea"/>
                  <a:cs typeface="+mn-cs"/>
                </a:rPr>
                <a:t>〗</a:t>
              </a:r>
              <a:r>
                <a:rPr lang="es-CO" sz="1100" i="0">
                  <a:solidFill>
                    <a:schemeClr val="dk1"/>
                  </a:solidFill>
                  <a:effectLst/>
                  <a:latin typeface="+mn-lt"/>
                  <a:ea typeface="+mn-ea"/>
                  <a:cs typeface="+mn-cs"/>
                </a:rPr>
                <a:t>)/(</a:t>
              </a:r>
              <a:r>
                <a:rPr lang="es-CO" sz="1100" b="0" i="0">
                  <a:solidFill>
                    <a:schemeClr val="dk1"/>
                  </a:solidFill>
                  <a:effectLst/>
                  <a:latin typeface="Cambria Math"/>
                  <a:ea typeface="+mn-ea"/>
                  <a:cs typeface="+mn-cs"/>
                </a:rPr>
                <a:t>𝐶</a:t>
              </a:r>
              <a:r>
                <a:rPr lang="es-ES" sz="1100" i="0">
                  <a:solidFill>
                    <a:schemeClr val="dk1"/>
                  </a:solidFill>
                  <a:effectLst/>
                  <a:latin typeface="+mn-lt"/>
                  <a:ea typeface="+mn-ea"/>
                  <a:cs typeface="+mn-cs"/>
                </a:rPr>
                <a:t>𝑎𝑛𝑡𝑖𝑑𝑎𝑑 𝑑𝑒 𝑐𝑜𝑛𝑡𝑟𝑎𝑡𝑜𝑠 𝑟𝑒𝑔𝑖𝑠𝑡𝑟𝑎𝑑𝑜𝑠 𝑚𝑒𝑠</a:t>
              </a:r>
              <a:r>
                <a:rPr lang="es-CO" sz="1100" i="0">
                  <a:solidFill>
                    <a:schemeClr val="dk1"/>
                  </a:solidFill>
                  <a:effectLst/>
                  <a:latin typeface="+mn-lt"/>
                  <a:ea typeface="+mn-ea"/>
                  <a:cs typeface="+mn-cs"/>
                </a:rPr>
                <a:t>)</a:t>
              </a:r>
            </a:p>
            <a:p>
              <a:endParaRPr lang="es-CO" sz="110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Cantidad</a:t>
              </a:r>
              <a:r>
                <a:rPr lang="es-ES" sz="1100" i="1" baseline="0">
                  <a:solidFill>
                    <a:schemeClr val="dk1"/>
                  </a:solidFill>
                  <a:effectLst/>
                  <a:latin typeface="+mn-lt"/>
                  <a:ea typeface="+mn-ea"/>
                  <a:cs typeface="+mn-cs"/>
                </a:rPr>
                <a:t> Promedio 2017 - Cantidad Promedio 2016)/(Cantidad Promedio 2016)</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baseline="0">
                  <a:solidFill>
                    <a:schemeClr val="dk1"/>
                  </a:solidFill>
                  <a:effectLst/>
                  <a:latin typeface="+mn-lt"/>
                  <a:ea typeface="+mn-ea"/>
                  <a:cs typeface="+mn-cs"/>
                </a:rPr>
                <a:t>Desvios significativos en variación porcentual = </a:t>
              </a:r>
              <a:r>
                <a:rPr lang="es-ES" sz="1600" i="1" baseline="0">
                  <a:solidFill>
                    <a:schemeClr val="dk1"/>
                  </a:solidFill>
                  <a:effectLst/>
                  <a:latin typeface="+mn-lt"/>
                  <a:ea typeface="+mn-ea"/>
                  <a:cs typeface="+mn-cs"/>
                </a:rPr>
                <a:t> </a:t>
              </a:r>
              <a:r>
                <a:rPr lang="es-CO" sz="1600" i="0">
                  <a:solidFill>
                    <a:schemeClr val="dk1"/>
                  </a:solidFill>
                  <a:effectLst/>
                  <a:latin typeface="Cambria Math" panose="02040503050406030204" pitchFamily="18" charset="0"/>
                  <a:ea typeface="+mn-ea"/>
                  <a:cs typeface="+mn-cs"/>
                </a:rPr>
                <a:t>(𝑥− 𝑥 ̅)/𝜎</a:t>
              </a:r>
              <a:r>
                <a:rPr lang="es-CO" sz="110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1.5 veces sigma (desviación estándar), cualquier dato que tenga un comportamiento en valor absoluto mayor a 1.5 será marcado con el semáforo verde o rojo según corresponda.</a:t>
              </a:r>
            </a:p>
            <a:p>
              <a:pPr marL="0" marR="0" indent="0" defTabSz="914400" eaLnBrk="1" fontAlgn="auto" latinLnBrk="0" hangingPunct="1">
                <a:lnSpc>
                  <a:spcPct val="100000"/>
                </a:lnSpc>
                <a:spcBef>
                  <a:spcPts val="0"/>
                </a:spcBef>
                <a:spcAft>
                  <a:spcPts val="0"/>
                </a:spcAft>
                <a:buClrTx/>
                <a:buSzTx/>
                <a:buFontTx/>
                <a:buNone/>
                <a:tabLst/>
                <a:defRPr/>
              </a:pPr>
              <a:endParaRPr lang="es-CO"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xdr:txBody>
        </xdr:sp>
      </mc:Fallback>
    </mc:AlternateContent>
    <xdr:clientData/>
  </xdr:twoCellAnchor>
  <xdr:twoCellAnchor>
    <xdr:from>
      <xdr:col>0</xdr:col>
      <xdr:colOff>666751</xdr:colOff>
      <xdr:row>0</xdr:row>
      <xdr:rowOff>76200</xdr:rowOff>
    </xdr:from>
    <xdr:to>
      <xdr:col>12</xdr:col>
      <xdr:colOff>723901</xdr:colOff>
      <xdr:row>3</xdr:row>
      <xdr:rowOff>28575</xdr:rowOff>
    </xdr:to>
    <xdr:sp macro="" textlink="">
      <xdr:nvSpPr>
        <xdr:cNvPr id="3" name="1 Título">
          <a:extLst>
            <a:ext uri="{FF2B5EF4-FFF2-40B4-BE49-F238E27FC236}">
              <a16:creationId xmlns:a16="http://schemas.microsoft.com/office/drawing/2014/main" id="{6230B9AD-EC04-4B00-AE5D-669BEF009E86}"/>
            </a:ext>
          </a:extLst>
        </xdr:cNvPr>
        <xdr:cNvSpPr txBox="1">
          <a:spLocks/>
        </xdr:cNvSpPr>
      </xdr:nvSpPr>
      <xdr:spPr>
        <a:xfrm>
          <a:off x="666751" y="76200"/>
          <a:ext cx="10267950" cy="523875"/>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2. Promedio de las cantidades de energía negociadas durante cada mes del año</a:t>
          </a:r>
        </a:p>
      </xdr:txBody>
    </xdr:sp>
    <xdr:clientData/>
  </xdr:twoCellAnchor>
  <xdr:twoCellAnchor>
    <xdr:from>
      <xdr:col>0</xdr:col>
      <xdr:colOff>738187</xdr:colOff>
      <xdr:row>36</xdr:row>
      <xdr:rowOff>47624</xdr:rowOff>
    </xdr:from>
    <xdr:to>
      <xdr:col>7</xdr:col>
      <xdr:colOff>28575</xdr:colOff>
      <xdr:row>51</xdr:row>
      <xdr:rowOff>152399</xdr:rowOff>
    </xdr:to>
    <xdr:graphicFrame macro="">
      <xdr:nvGraphicFramePr>
        <xdr:cNvPr id="6" name="Gráfico 5">
          <a:extLst>
            <a:ext uri="{FF2B5EF4-FFF2-40B4-BE49-F238E27FC236}">
              <a16:creationId xmlns:a16="http://schemas.microsoft.com/office/drawing/2014/main" id="{AE5227B8-DDAB-4A05-8DD8-4BC10598FD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728661</xdr:colOff>
      <xdr:row>36</xdr:row>
      <xdr:rowOff>57149</xdr:rowOff>
    </xdr:from>
    <xdr:to>
      <xdr:col>14</xdr:col>
      <xdr:colOff>38099</xdr:colOff>
      <xdr:row>51</xdr:row>
      <xdr:rowOff>142874</xdr:rowOff>
    </xdr:to>
    <xdr:graphicFrame macro="">
      <xdr:nvGraphicFramePr>
        <xdr:cNvPr id="7" name="Gráfico 6">
          <a:extLst>
            <a:ext uri="{FF2B5EF4-FFF2-40B4-BE49-F238E27FC236}">
              <a16:creationId xmlns:a16="http://schemas.microsoft.com/office/drawing/2014/main" id="{0DE2A7DA-72CA-4CB6-8305-7C1285CC68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28574</xdr:colOff>
      <xdr:row>36</xdr:row>
      <xdr:rowOff>38099</xdr:rowOff>
    </xdr:from>
    <xdr:to>
      <xdr:col>21</xdr:col>
      <xdr:colOff>28574</xdr:colOff>
      <xdr:row>52</xdr:row>
      <xdr:rowOff>47624</xdr:rowOff>
    </xdr:to>
    <xdr:graphicFrame macro="">
      <xdr:nvGraphicFramePr>
        <xdr:cNvPr id="9" name="Gráfico 8">
          <a:extLst>
            <a:ext uri="{FF2B5EF4-FFF2-40B4-BE49-F238E27FC236}">
              <a16:creationId xmlns:a16="http://schemas.microsoft.com/office/drawing/2014/main" id="{FE0E3422-077F-48E7-A594-1EAFC92C5E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18</xdr:col>
      <xdr:colOff>285480</xdr:colOff>
      <xdr:row>1</xdr:row>
      <xdr:rowOff>28575</xdr:rowOff>
    </xdr:from>
    <xdr:to>
      <xdr:col>19</xdr:col>
      <xdr:colOff>385463</xdr:colOff>
      <xdr:row>3</xdr:row>
      <xdr:rowOff>140307</xdr:rowOff>
    </xdr:to>
    <xdr:pic>
      <xdr:nvPicPr>
        <xdr:cNvPr id="15" name="Imagen 14">
          <a:hlinkClick xmlns:r="http://schemas.openxmlformats.org/officeDocument/2006/relationships" r:id="rId4"/>
          <a:extLst>
            <a:ext uri="{FF2B5EF4-FFF2-40B4-BE49-F238E27FC236}">
              <a16:creationId xmlns:a16="http://schemas.microsoft.com/office/drawing/2014/main" id="{00F62E5E-FDD3-4FC5-8619-B3B4C0C510EE}"/>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6106505" y="219075"/>
          <a:ext cx="861983" cy="492732"/>
        </a:xfrm>
        <a:prstGeom prst="rect">
          <a:avLst/>
        </a:prstGeom>
      </xdr:spPr>
    </xdr:pic>
    <xdr:clientData/>
  </xdr:twoCellAnchor>
  <xdr:twoCellAnchor editAs="oneCell">
    <xdr:from>
      <xdr:col>19</xdr:col>
      <xdr:colOff>463265</xdr:colOff>
      <xdr:row>1</xdr:row>
      <xdr:rowOff>170566</xdr:rowOff>
    </xdr:from>
    <xdr:to>
      <xdr:col>19</xdr:col>
      <xdr:colOff>908816</xdr:colOff>
      <xdr:row>3</xdr:row>
      <xdr:rowOff>95250</xdr:rowOff>
    </xdr:to>
    <xdr:pic>
      <xdr:nvPicPr>
        <xdr:cNvPr id="16" name="7 Imagen">
          <a:hlinkClick xmlns:r="http://schemas.openxmlformats.org/officeDocument/2006/relationships" r:id="rId6"/>
          <a:extLst>
            <a:ext uri="{FF2B5EF4-FFF2-40B4-BE49-F238E27FC236}">
              <a16:creationId xmlns:a16="http://schemas.microsoft.com/office/drawing/2014/main" id="{AAE726ED-F8A6-4E04-9D6E-9A83F4EE71C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7046290" y="361066"/>
          <a:ext cx="445551" cy="305684"/>
        </a:xfrm>
        <a:prstGeom prst="rect">
          <a:avLst/>
        </a:prstGeom>
      </xdr:spPr>
    </xdr:pic>
    <xdr:clientData/>
  </xdr:twoCellAnchor>
  <xdr:twoCellAnchor editAs="oneCell">
    <xdr:from>
      <xdr:col>17</xdr:col>
      <xdr:colOff>447675</xdr:colOff>
      <xdr:row>1</xdr:row>
      <xdr:rowOff>156427</xdr:rowOff>
    </xdr:from>
    <xdr:to>
      <xdr:col>18</xdr:col>
      <xdr:colOff>138843</xdr:colOff>
      <xdr:row>3</xdr:row>
      <xdr:rowOff>99737</xdr:rowOff>
    </xdr:to>
    <xdr:pic>
      <xdr:nvPicPr>
        <xdr:cNvPr id="17" name="8 Imagen">
          <a:hlinkClick xmlns:r="http://schemas.openxmlformats.org/officeDocument/2006/relationships" r:id="rId8"/>
          <a:extLst>
            <a:ext uri="{FF2B5EF4-FFF2-40B4-BE49-F238E27FC236}">
              <a16:creationId xmlns:a16="http://schemas.microsoft.com/office/drawing/2014/main" id="{0F2EDD72-19A3-41D8-AE5A-3FCAE6FB1F2B}"/>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5506700" y="346927"/>
          <a:ext cx="453168" cy="3243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704850</xdr:colOff>
      <xdr:row>0</xdr:row>
      <xdr:rowOff>66675</xdr:rowOff>
    </xdr:from>
    <xdr:to>
      <xdr:col>14</xdr:col>
      <xdr:colOff>609705</xdr:colOff>
      <xdr:row>3</xdr:row>
      <xdr:rowOff>148317</xdr:rowOff>
    </xdr:to>
    <xdr:sp macro="" textlink="">
      <xdr:nvSpPr>
        <xdr:cNvPr id="2" name="1 Título">
          <a:extLst>
            <a:ext uri="{FF2B5EF4-FFF2-40B4-BE49-F238E27FC236}">
              <a16:creationId xmlns:a16="http://schemas.microsoft.com/office/drawing/2014/main" id="{82BF65CF-6DB6-4EC0-92B7-B58BD26866B9}"/>
            </a:ext>
          </a:extLst>
        </xdr:cNvPr>
        <xdr:cNvSpPr txBox="1">
          <a:spLocks/>
        </xdr:cNvSpPr>
      </xdr:nvSpPr>
      <xdr:spPr>
        <a:xfrm>
          <a:off x="704850" y="66675"/>
          <a:ext cx="11849205" cy="653142"/>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3. Promedio de las cantidades de energía negociadas diariamente </a:t>
          </a:r>
        </a:p>
      </xdr:txBody>
    </xdr:sp>
    <xdr:clientData/>
  </xdr:twoCellAnchor>
  <xdr:twoCellAnchor>
    <xdr:from>
      <xdr:col>0</xdr:col>
      <xdr:colOff>742950</xdr:colOff>
      <xdr:row>3</xdr:row>
      <xdr:rowOff>152400</xdr:rowOff>
    </xdr:from>
    <xdr:to>
      <xdr:col>14</xdr:col>
      <xdr:colOff>971550</xdr:colOff>
      <xdr:row>10</xdr:row>
      <xdr:rowOff>171450</xdr:rowOff>
    </xdr:to>
    <xdr:sp macro="" textlink="">
      <xdr:nvSpPr>
        <xdr:cNvPr id="3" name="2 CuadroTexto">
          <a:extLst>
            <a:ext uri="{FF2B5EF4-FFF2-40B4-BE49-F238E27FC236}">
              <a16:creationId xmlns:a16="http://schemas.microsoft.com/office/drawing/2014/main" id="{34949E7A-D6A0-482B-9D9E-3DA0AFC9A900}"/>
            </a:ext>
          </a:extLst>
        </xdr:cNvPr>
        <xdr:cNvSpPr txBox="1"/>
      </xdr:nvSpPr>
      <xdr:spPr>
        <a:xfrm>
          <a:off x="742950" y="723900"/>
          <a:ext cx="12172950" cy="1352550"/>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Esta sección presenta el promedio de las cantidades de energía negociadas diariamente durante el  2017, expresadas en MBTUD, este dato es determinado teniendo como referencia la fecha de negociación de cada uno de los contratos en el sistema electrónico de gas – SEGAS sobre la cantidad de contratos suscritos diariamente. Se presenta la información desagregada para el mercado primario, secundario y otras transacciones del mercado mayorista.</a:t>
          </a:r>
        </a:p>
        <a:p>
          <a:endParaRPr lang="es-CO" sz="1400">
            <a:solidFill>
              <a:schemeClr val="dk1"/>
            </a:solidFill>
            <a:effectLst/>
            <a:latin typeface="+mn-lt"/>
            <a:ea typeface="+mn-ea"/>
            <a:cs typeface="+mn-cs"/>
          </a:endParaRPr>
        </a:p>
        <a:p>
          <a:r>
            <a:rPr lang="es-ES" sz="1100" i="0">
              <a:solidFill>
                <a:schemeClr val="dk1"/>
              </a:solidFill>
              <a:effectLst/>
              <a:latin typeface="+mn-lt"/>
              <a:ea typeface="+mn-ea"/>
              <a:cs typeface="+mn-cs"/>
            </a:rPr>
            <a:t>𝐶𝑎𝑛𝑡𝑖𝑑𝑎𝑑 𝑑𝑒 𝑒𝑛𝑒𝑟𝑔í𝑎 𝑛𝑒𝑔𝑜𝑐𝑖𝑎𝑑𝑎 𝑝𝑟𝑜𝑚𝑒𝑑𝑖𝑜 </a:t>
          </a:r>
          <a:r>
            <a:rPr lang="es-CO" sz="1100" b="0" i="0">
              <a:solidFill>
                <a:schemeClr val="dk1"/>
              </a:solidFill>
              <a:effectLst/>
              <a:latin typeface="Cambria Math"/>
              <a:ea typeface="+mn-ea"/>
              <a:cs typeface="+mn-cs"/>
            </a:rPr>
            <a:t>𝑑𝑖𝑎𝑟𝑖𝑜</a:t>
          </a:r>
          <a:r>
            <a:rPr lang="es-ES" sz="1100" i="0">
              <a:solidFill>
                <a:schemeClr val="dk1"/>
              </a:solidFill>
              <a:effectLst/>
              <a:latin typeface="+mn-lt"/>
              <a:ea typeface="+mn-ea"/>
              <a:cs typeface="+mn-cs"/>
            </a:rPr>
            <a:t>=</a:t>
          </a:r>
          <a:r>
            <a:rPr lang="es-CO" sz="1100" i="0">
              <a:solidFill>
                <a:schemeClr val="dk1"/>
              </a:solidFill>
              <a:effectLst/>
              <a:latin typeface="+mn-lt"/>
              <a:ea typeface="+mn-ea"/>
              <a:cs typeface="+mn-cs"/>
            </a:rPr>
            <a:t>(</a:t>
          </a:r>
          <a:r>
            <a:rPr lang="es-ES" sz="1100" i="0">
              <a:solidFill>
                <a:schemeClr val="dk1"/>
              </a:solidFill>
              <a:effectLst/>
              <a:latin typeface="+mn-lt"/>
              <a:ea typeface="+mn-ea"/>
              <a:cs typeface="+mn-cs"/>
            </a:rPr>
            <a:t>∑(𝐸𝑛𝑒𝑟𝑔í𝑎 𝑛𝑒𝑔𝑜𝑐𝑖𝑎𝑑𝑎 </a:t>
          </a:r>
          <a:r>
            <a:rPr lang="es-CO" sz="1100" b="0" i="0">
              <a:solidFill>
                <a:schemeClr val="dk1"/>
              </a:solidFill>
              <a:effectLst/>
              <a:latin typeface="Cambria Math"/>
              <a:ea typeface="+mn-ea"/>
              <a:cs typeface="+mn-cs"/>
            </a:rPr>
            <a:t>𝑑𝑖𝑎𝑟𝑖𝑎𝑚𝑒𝑛𝑡𝑒</a:t>
          </a:r>
          <a:r>
            <a:rPr lang="es-ES" sz="1100" b="0" i="0">
              <a:solidFill>
                <a:schemeClr val="dk1"/>
              </a:solidFill>
              <a:effectLst/>
              <a:latin typeface="+mn-lt"/>
              <a:ea typeface="+mn-ea"/>
              <a:cs typeface="+mn-cs"/>
            </a:rPr>
            <a:t>〗</a:t>
          </a:r>
          <a:r>
            <a:rPr lang="es-CO" sz="1100" b="0" i="0">
              <a:solidFill>
                <a:schemeClr val="dk1"/>
              </a:solidFill>
              <a:effectLst/>
              <a:latin typeface="+mn-lt"/>
              <a:ea typeface="+mn-ea"/>
              <a:cs typeface="+mn-cs"/>
            </a:rPr>
            <a:t>)/(𝐶</a:t>
          </a:r>
          <a:r>
            <a:rPr lang="es-ES" sz="1100" i="0">
              <a:solidFill>
                <a:schemeClr val="dk1"/>
              </a:solidFill>
              <a:effectLst/>
              <a:latin typeface="+mn-lt"/>
              <a:ea typeface="+mn-ea"/>
              <a:cs typeface="+mn-cs"/>
            </a:rPr>
            <a:t>𝑎𝑛𝑡𝑖𝑑𝑎𝑑 𝑑𝑒 𝑐𝑜𝑛𝑡𝑟𝑎𝑡𝑜𝑠 𝑟𝑒𝑔𝑖𝑠𝑡𝑟𝑎𝑑𝑜𝑠 </a:t>
          </a:r>
          <a:r>
            <a:rPr lang="es-CO" sz="1100" b="0" i="0">
              <a:solidFill>
                <a:schemeClr val="dk1"/>
              </a:solidFill>
              <a:effectLst/>
              <a:latin typeface="Cambria Math"/>
              <a:ea typeface="+mn-ea"/>
              <a:cs typeface="+mn-cs"/>
            </a:rPr>
            <a:t>𝑑𝑖𝑎𝑟𝑖𝑜𝑠</a:t>
          </a:r>
          <a:r>
            <a:rPr lang="es-CO" sz="1100" b="0" i="0">
              <a:solidFill>
                <a:schemeClr val="dk1"/>
              </a:solidFill>
              <a:effectLst/>
              <a:latin typeface="+mn-lt"/>
              <a:ea typeface="+mn-ea"/>
              <a:cs typeface="+mn-cs"/>
            </a:rPr>
            <a:t>)</a:t>
          </a:r>
        </a:p>
        <a:p>
          <a:endParaRPr lang="es-CO" sz="1100" b="0" i="0">
            <a:solidFill>
              <a:schemeClr val="dk1"/>
            </a:solidFill>
            <a:effectLst/>
            <a:latin typeface="+mn-lt"/>
            <a:ea typeface="+mn-ea"/>
            <a:cs typeface="+mn-cs"/>
          </a:endParaRPr>
        </a:p>
        <a:p>
          <a:endParaRPr lang="es-CO" sz="1800"/>
        </a:p>
      </xdr:txBody>
    </xdr:sp>
    <xdr:clientData/>
  </xdr:twoCellAnchor>
  <xdr:twoCellAnchor editAs="oneCell">
    <xdr:from>
      <xdr:col>14</xdr:col>
      <xdr:colOff>275956</xdr:colOff>
      <xdr:row>1</xdr:row>
      <xdr:rowOff>9525</xdr:rowOff>
    </xdr:from>
    <xdr:to>
      <xdr:col>14</xdr:col>
      <xdr:colOff>930300</xdr:colOff>
      <xdr:row>3</xdr:row>
      <xdr:rowOff>2565</xdr:rowOff>
    </xdr:to>
    <xdr:pic>
      <xdr:nvPicPr>
        <xdr:cNvPr id="7" name="Imagen 6">
          <a:hlinkClick xmlns:r="http://schemas.openxmlformats.org/officeDocument/2006/relationships" r:id="rId1"/>
          <a:extLst>
            <a:ext uri="{FF2B5EF4-FFF2-40B4-BE49-F238E27FC236}">
              <a16:creationId xmlns:a16="http://schemas.microsoft.com/office/drawing/2014/main" id="{3EC79477-1531-4766-81F1-8ABB96C444E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220306" y="200025"/>
          <a:ext cx="654344" cy="374040"/>
        </a:xfrm>
        <a:prstGeom prst="rect">
          <a:avLst/>
        </a:prstGeom>
      </xdr:spPr>
    </xdr:pic>
    <xdr:clientData/>
  </xdr:twoCellAnchor>
  <xdr:twoCellAnchor editAs="oneCell">
    <xdr:from>
      <xdr:col>15</xdr:col>
      <xdr:colOff>187041</xdr:colOff>
      <xdr:row>1</xdr:row>
      <xdr:rowOff>151516</xdr:rowOff>
    </xdr:from>
    <xdr:to>
      <xdr:col>15</xdr:col>
      <xdr:colOff>525265</xdr:colOff>
      <xdr:row>3</xdr:row>
      <xdr:rowOff>2565</xdr:rowOff>
    </xdr:to>
    <xdr:pic>
      <xdr:nvPicPr>
        <xdr:cNvPr id="8" name="7 Imagen">
          <a:hlinkClick xmlns:r="http://schemas.openxmlformats.org/officeDocument/2006/relationships" r:id="rId3"/>
          <a:extLst>
            <a:ext uri="{FF2B5EF4-FFF2-40B4-BE49-F238E27FC236}">
              <a16:creationId xmlns:a16="http://schemas.microsoft.com/office/drawing/2014/main" id="{984FCE34-EDC8-42AC-B0FE-6F0F1145955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160091" y="342016"/>
          <a:ext cx="338224" cy="232049"/>
        </a:xfrm>
        <a:prstGeom prst="rect">
          <a:avLst/>
        </a:prstGeom>
      </xdr:spPr>
    </xdr:pic>
    <xdr:clientData/>
  </xdr:twoCellAnchor>
  <xdr:twoCellAnchor editAs="oneCell">
    <xdr:from>
      <xdr:col>13</xdr:col>
      <xdr:colOff>647700</xdr:colOff>
      <xdr:row>1</xdr:row>
      <xdr:rowOff>137377</xdr:rowOff>
    </xdr:from>
    <xdr:to>
      <xdr:col>14</xdr:col>
      <xdr:colOff>20156</xdr:colOff>
      <xdr:row>3</xdr:row>
      <xdr:rowOff>2565</xdr:rowOff>
    </xdr:to>
    <xdr:pic>
      <xdr:nvPicPr>
        <xdr:cNvPr id="9" name="8 Imagen">
          <a:hlinkClick xmlns:r="http://schemas.openxmlformats.org/officeDocument/2006/relationships" r:id="rId5"/>
          <a:extLst>
            <a:ext uri="{FF2B5EF4-FFF2-40B4-BE49-F238E27FC236}">
              <a16:creationId xmlns:a16="http://schemas.microsoft.com/office/drawing/2014/main" id="{C35FD3F4-705B-4AF9-B6F5-64A7A81EDDA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620500" y="327877"/>
          <a:ext cx="344006" cy="2461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361950</xdr:colOff>
      <xdr:row>13</xdr:row>
      <xdr:rowOff>180975</xdr:rowOff>
    </xdr:from>
    <xdr:to>
      <xdr:col>13</xdr:col>
      <xdr:colOff>57150</xdr:colOff>
      <xdr:row>22</xdr:row>
      <xdr:rowOff>66674</xdr:rowOff>
    </xdr:to>
    <xdr:graphicFrame macro="">
      <xdr:nvGraphicFramePr>
        <xdr:cNvPr id="9" name="Gráfico 8">
          <a:extLst>
            <a:ext uri="{FF2B5EF4-FFF2-40B4-BE49-F238E27FC236}">
              <a16:creationId xmlns:a16="http://schemas.microsoft.com/office/drawing/2014/main" id="{C169B089-37A5-468E-977E-7345CCE3BD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0</xdr:row>
      <xdr:rowOff>0</xdr:rowOff>
    </xdr:from>
    <xdr:to>
      <xdr:col>13</xdr:col>
      <xdr:colOff>238126</xdr:colOff>
      <xdr:row>2</xdr:row>
      <xdr:rowOff>171450</xdr:rowOff>
    </xdr:to>
    <xdr:sp macro="" textlink="">
      <xdr:nvSpPr>
        <xdr:cNvPr id="10" name="1 Título">
          <a:extLst>
            <a:ext uri="{FF2B5EF4-FFF2-40B4-BE49-F238E27FC236}">
              <a16:creationId xmlns:a16="http://schemas.microsoft.com/office/drawing/2014/main" id="{CF55AA55-78D5-443A-AAF9-0839CF4E8840}"/>
            </a:ext>
          </a:extLst>
        </xdr:cNvPr>
        <xdr:cNvSpPr txBox="1">
          <a:spLocks/>
        </xdr:cNvSpPr>
      </xdr:nvSpPr>
      <xdr:spPr>
        <a:xfrm>
          <a:off x="762001" y="0"/>
          <a:ext cx="9944100" cy="55245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4. Cantidad total de energía negociada durante el año</a:t>
          </a:r>
        </a:p>
      </xdr:txBody>
    </xdr:sp>
    <xdr:clientData/>
  </xdr:twoCellAnchor>
  <xdr:twoCellAnchor>
    <xdr:from>
      <xdr:col>1</xdr:col>
      <xdr:colOff>0</xdr:colOff>
      <xdr:row>3</xdr:row>
      <xdr:rowOff>0</xdr:rowOff>
    </xdr:from>
    <xdr:to>
      <xdr:col>13</xdr:col>
      <xdr:colOff>38100</xdr:colOff>
      <xdr:row>13</xdr:row>
      <xdr:rowOff>9525</xdr:rowOff>
    </xdr:to>
    <xdr:sp macro="" textlink="">
      <xdr:nvSpPr>
        <xdr:cNvPr id="11" name="2 CuadroTexto">
          <a:extLst>
            <a:ext uri="{FF2B5EF4-FFF2-40B4-BE49-F238E27FC236}">
              <a16:creationId xmlns:a16="http://schemas.microsoft.com/office/drawing/2014/main" id="{8C066C26-5B01-4DB7-AAFE-10A23095F221}"/>
            </a:ext>
          </a:extLst>
        </xdr:cNvPr>
        <xdr:cNvSpPr txBox="1"/>
      </xdr:nvSpPr>
      <xdr:spPr>
        <a:xfrm>
          <a:off x="762000" y="571500"/>
          <a:ext cx="9744075" cy="1914525"/>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Esta sección presenta el total de las cantidades de energía negociadas durante 2015</a:t>
          </a:r>
          <a:r>
            <a:rPr lang="es-CO" sz="1400" baseline="0">
              <a:solidFill>
                <a:schemeClr val="dk1"/>
              </a:solidFill>
              <a:effectLst/>
              <a:latin typeface="+mn-lt"/>
              <a:ea typeface="+mn-ea"/>
              <a:cs typeface="+mn-cs"/>
            </a:rPr>
            <a:t>, 2016 y 2017</a:t>
          </a:r>
          <a:r>
            <a:rPr lang="es-CO" sz="1400">
              <a:solidFill>
                <a:schemeClr val="dk1"/>
              </a:solidFill>
              <a:effectLst/>
              <a:latin typeface="+mn-lt"/>
              <a:ea typeface="+mn-ea"/>
              <a:cs typeface="+mn-cs"/>
            </a:rPr>
            <a:t>, expresadas en </a:t>
          </a:r>
          <a:r>
            <a:rPr lang="es-CO" sz="1400" b="1">
              <a:solidFill>
                <a:schemeClr val="dk1"/>
              </a:solidFill>
              <a:effectLst/>
              <a:latin typeface="+mn-lt"/>
              <a:ea typeface="+mn-ea"/>
              <a:cs typeface="+mn-cs"/>
            </a:rPr>
            <a:t>MBTU</a:t>
          </a:r>
          <a:r>
            <a:rPr lang="es-CO" sz="1400">
              <a:solidFill>
                <a:schemeClr val="dk1"/>
              </a:solidFill>
              <a:effectLst/>
              <a:latin typeface="+mn-lt"/>
              <a:ea typeface="+mn-ea"/>
              <a:cs typeface="+mn-cs"/>
            </a:rPr>
            <a:t>, este dato se calcula teniendo como referencia la fecha de negociación de cada uno de los contratos en el sistema electrónico de gas – SEGAS y la agregación de las cantidades transadas en el año. Se presenta la información desagregada para el mercado primario, secundario y otras transacciones del mercado mayorista. </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0">
              <a:solidFill>
                <a:schemeClr val="dk1"/>
              </a:solidFill>
              <a:effectLst/>
              <a:latin typeface="+mn-lt"/>
              <a:ea typeface="+mn-ea"/>
              <a:cs typeface="+mn-cs"/>
            </a:rPr>
            <a:t>𝐶𝑎𝑛𝑡𝑖𝑑𝑎𝑑 𝑡𝑜𝑡𝑎𝑙 𝑑𝑒 𝑒𝑛𝑒𝑟𝑔í𝑎 𝑛𝑒𝑔𝑜𝑐𝑖𝑎𝑑𝑎 𝑎𝑛𝑢𝑎𝑙= </a:t>
          </a:r>
          <a:r>
            <a:rPr lang="es-CO" sz="1100" i="0">
              <a:solidFill>
                <a:schemeClr val="dk1"/>
              </a:solidFill>
              <a:effectLst/>
              <a:latin typeface="+mn-lt"/>
              <a:ea typeface="+mn-ea"/>
              <a:cs typeface="+mn-cs"/>
            </a:rPr>
            <a:t>∑1</a:t>
          </a:r>
          <a:r>
            <a:rPr lang="es-ES" sz="1100" i="0">
              <a:solidFill>
                <a:schemeClr val="dk1"/>
              </a:solidFill>
              <a:effectLst/>
              <a:latin typeface="+mn-lt"/>
              <a:ea typeface="+mn-ea"/>
              <a:cs typeface="+mn-cs"/>
            </a:rPr>
            <a:t>▒</a:t>
          </a:r>
          <a:r>
            <a:rPr lang="es-CO" sz="1100" i="0">
              <a:solidFill>
                <a:schemeClr val="dk1"/>
              </a:solidFill>
              <a:effectLst/>
              <a:latin typeface="+mn-lt"/>
              <a:ea typeface="+mn-ea"/>
              <a:cs typeface="+mn-cs"/>
            </a:rPr>
            <a:t>〖</a:t>
          </a:r>
          <a:r>
            <a:rPr lang="es-CO" sz="1100" b="0" i="0">
              <a:solidFill>
                <a:schemeClr val="dk1"/>
              </a:solidFill>
              <a:effectLst/>
              <a:latin typeface="Cambria Math"/>
              <a:ea typeface="+mn-ea"/>
              <a:cs typeface="+mn-cs"/>
            </a:rPr>
            <a:t>𝐸𝑛𝑒𝑟𝑔í𝑎 𝑛𝑒𝑔𝑜𝑐𝑖𝑎𝑑𝑎 𝑑𝑢𝑟𝑎𝑛𝑡𝑒 cada día de gas</a:t>
          </a:r>
          <a:r>
            <a:rPr lang="es-CO" sz="1100" b="0" i="0">
              <a:solidFill>
                <a:schemeClr val="dk1"/>
              </a:solidFill>
              <a:effectLst/>
              <a:latin typeface="+mn-lt"/>
              <a:ea typeface="+mn-ea"/>
              <a:cs typeface="+mn-cs"/>
            </a:rPr>
            <a:t>〗</a:t>
          </a:r>
        </a:p>
        <a:p>
          <a:pPr marL="0" marR="0" indent="0" defTabSz="914400" eaLnBrk="1" fontAlgn="auto" latinLnBrk="0" hangingPunct="1">
            <a:lnSpc>
              <a:spcPct val="100000"/>
            </a:lnSpc>
            <a:spcBef>
              <a:spcPts val="0"/>
            </a:spcBef>
            <a:spcAft>
              <a:spcPts val="0"/>
            </a:spcAft>
            <a:buClrTx/>
            <a:buSzTx/>
            <a:buFontTx/>
            <a:buNone/>
            <a:tabLst/>
            <a:defRPr/>
          </a:pPr>
          <a:endParaRPr lang="es-CO" sz="1100" b="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Cantidad</a:t>
          </a:r>
          <a:r>
            <a:rPr lang="es-ES" sz="1100" i="1" baseline="0">
              <a:solidFill>
                <a:schemeClr val="dk1"/>
              </a:solidFill>
              <a:effectLst/>
              <a:latin typeface="+mn-lt"/>
              <a:ea typeface="+mn-ea"/>
              <a:cs typeface="+mn-cs"/>
            </a:rPr>
            <a:t> Total 2017 - Cantidad Total 2016)/(Cantidad Total 2016)</a:t>
          </a:r>
        </a:p>
        <a:p>
          <a:pPr marL="0" marR="0" indent="0" defTabSz="914400" eaLnBrk="1" fontAlgn="auto" latinLnBrk="0" hangingPunct="1">
            <a:lnSpc>
              <a:spcPct val="100000"/>
            </a:lnSpc>
            <a:spcBef>
              <a:spcPts val="0"/>
            </a:spcBef>
            <a:spcAft>
              <a:spcPts val="0"/>
            </a:spcAft>
            <a:buClrTx/>
            <a:buSzTx/>
            <a:buFontTx/>
            <a:buNone/>
            <a:tabLst/>
            <a:defRPr/>
          </a:pPr>
          <a:endParaRPr lang="es-CO">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O" sz="1100">
            <a:solidFill>
              <a:schemeClr val="dk1"/>
            </a:solidFill>
            <a:effectLst/>
            <a:latin typeface="+mn-lt"/>
            <a:ea typeface="+mn-ea"/>
            <a:cs typeface="+mn-cs"/>
          </a:endParaRPr>
        </a:p>
        <a:p>
          <a:endParaRPr lang="es-CO" sz="1800"/>
        </a:p>
      </xdr:txBody>
    </xdr:sp>
    <xdr:clientData/>
  </xdr:twoCellAnchor>
  <xdr:twoCellAnchor editAs="oneCell">
    <xdr:from>
      <xdr:col>11</xdr:col>
      <xdr:colOff>717256</xdr:colOff>
      <xdr:row>0</xdr:row>
      <xdr:rowOff>83160</xdr:rowOff>
    </xdr:from>
    <xdr:to>
      <xdr:col>12</xdr:col>
      <xdr:colOff>609600</xdr:colOff>
      <xdr:row>2</xdr:row>
      <xdr:rowOff>76200</xdr:rowOff>
    </xdr:to>
    <xdr:pic>
      <xdr:nvPicPr>
        <xdr:cNvPr id="5" name="Imagen 4">
          <a:hlinkClick xmlns:r="http://schemas.openxmlformats.org/officeDocument/2006/relationships" r:id="rId2"/>
          <a:extLst>
            <a:ext uri="{FF2B5EF4-FFF2-40B4-BE49-F238E27FC236}">
              <a16:creationId xmlns:a16="http://schemas.microsoft.com/office/drawing/2014/main" id="{0EAC4500-879F-4292-A930-CCAD001353E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9661231" y="83160"/>
          <a:ext cx="654344" cy="374040"/>
        </a:xfrm>
        <a:prstGeom prst="rect">
          <a:avLst/>
        </a:prstGeom>
      </xdr:spPr>
    </xdr:pic>
    <xdr:clientData/>
  </xdr:twoCellAnchor>
  <xdr:twoCellAnchor editAs="oneCell">
    <xdr:from>
      <xdr:col>13</xdr:col>
      <xdr:colOff>133041</xdr:colOff>
      <xdr:row>1</xdr:row>
      <xdr:rowOff>34651</xdr:rowOff>
    </xdr:from>
    <xdr:to>
      <xdr:col>13</xdr:col>
      <xdr:colOff>471265</xdr:colOff>
      <xdr:row>2</xdr:row>
      <xdr:rowOff>76200</xdr:rowOff>
    </xdr:to>
    <xdr:pic>
      <xdr:nvPicPr>
        <xdr:cNvPr id="6" name="7 Imagen">
          <a:hlinkClick xmlns:r="http://schemas.openxmlformats.org/officeDocument/2006/relationships" r:id="rId4"/>
          <a:extLst>
            <a:ext uri="{FF2B5EF4-FFF2-40B4-BE49-F238E27FC236}">
              <a16:creationId xmlns:a16="http://schemas.microsoft.com/office/drawing/2014/main" id="{D8EB039A-2E4A-44D6-B8DA-F39D40E73D0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601016" y="225151"/>
          <a:ext cx="338224" cy="232049"/>
        </a:xfrm>
        <a:prstGeom prst="rect">
          <a:avLst/>
        </a:prstGeom>
      </xdr:spPr>
    </xdr:pic>
    <xdr:clientData/>
  </xdr:twoCellAnchor>
  <xdr:twoCellAnchor editAs="oneCell">
    <xdr:from>
      <xdr:col>11</xdr:col>
      <xdr:colOff>117450</xdr:colOff>
      <xdr:row>1</xdr:row>
      <xdr:rowOff>20512</xdr:rowOff>
    </xdr:from>
    <xdr:to>
      <xdr:col>11</xdr:col>
      <xdr:colOff>461456</xdr:colOff>
      <xdr:row>2</xdr:row>
      <xdr:rowOff>76200</xdr:rowOff>
    </xdr:to>
    <xdr:pic>
      <xdr:nvPicPr>
        <xdr:cNvPr id="7" name="8 Imagen">
          <a:hlinkClick xmlns:r="http://schemas.openxmlformats.org/officeDocument/2006/relationships" r:id="rId6"/>
          <a:extLst>
            <a:ext uri="{FF2B5EF4-FFF2-40B4-BE49-F238E27FC236}">
              <a16:creationId xmlns:a16="http://schemas.microsoft.com/office/drawing/2014/main" id="{812FE11D-BAC6-4EFE-BE0B-961B5006000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061425" y="211012"/>
          <a:ext cx="344006" cy="2461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742949</xdr:colOff>
      <xdr:row>33</xdr:row>
      <xdr:rowOff>28575</xdr:rowOff>
    </xdr:from>
    <xdr:to>
      <xdr:col>7</xdr:col>
      <xdr:colOff>9524</xdr:colOff>
      <xdr:row>49</xdr:row>
      <xdr:rowOff>9525</xdr:rowOff>
    </xdr:to>
    <xdr:graphicFrame macro="">
      <xdr:nvGraphicFramePr>
        <xdr:cNvPr id="2" name="Gráfico 1">
          <a:extLst>
            <a:ext uri="{FF2B5EF4-FFF2-40B4-BE49-F238E27FC236}">
              <a16:creationId xmlns:a16="http://schemas.microsoft.com/office/drawing/2014/main" id="{4BD68F88-D860-4508-A0D5-E930E98EFC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742950</xdr:colOff>
      <xdr:row>33</xdr:row>
      <xdr:rowOff>28574</xdr:rowOff>
    </xdr:from>
    <xdr:to>
      <xdr:col>13</xdr:col>
      <xdr:colOff>1466850</xdr:colOff>
      <xdr:row>48</xdr:row>
      <xdr:rowOff>171449</xdr:rowOff>
    </xdr:to>
    <xdr:graphicFrame macro="">
      <xdr:nvGraphicFramePr>
        <xdr:cNvPr id="3" name="Gráfico 2">
          <a:extLst>
            <a:ext uri="{FF2B5EF4-FFF2-40B4-BE49-F238E27FC236}">
              <a16:creationId xmlns:a16="http://schemas.microsoft.com/office/drawing/2014/main" id="{42FBA6E6-CAF0-486E-8863-198E279E5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761999</xdr:colOff>
      <xdr:row>33</xdr:row>
      <xdr:rowOff>57150</xdr:rowOff>
    </xdr:from>
    <xdr:to>
      <xdr:col>21</xdr:col>
      <xdr:colOff>19049</xdr:colOff>
      <xdr:row>48</xdr:row>
      <xdr:rowOff>152400</xdr:rowOff>
    </xdr:to>
    <xdr:graphicFrame macro="">
      <xdr:nvGraphicFramePr>
        <xdr:cNvPr id="4" name="Gráfico 3">
          <a:extLst>
            <a:ext uri="{FF2B5EF4-FFF2-40B4-BE49-F238E27FC236}">
              <a16:creationId xmlns:a16="http://schemas.microsoft.com/office/drawing/2014/main" id="{D5E5A1BE-60D9-4FFE-B1EC-01EFA3EB3C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695325</xdr:colOff>
      <xdr:row>0</xdr:row>
      <xdr:rowOff>95250</xdr:rowOff>
    </xdr:from>
    <xdr:to>
      <xdr:col>11</xdr:col>
      <xdr:colOff>19050</xdr:colOff>
      <xdr:row>2</xdr:row>
      <xdr:rowOff>171450</xdr:rowOff>
    </xdr:to>
    <xdr:sp macro="" textlink="">
      <xdr:nvSpPr>
        <xdr:cNvPr id="5" name="1 Título">
          <a:extLst>
            <a:ext uri="{FF2B5EF4-FFF2-40B4-BE49-F238E27FC236}">
              <a16:creationId xmlns:a16="http://schemas.microsoft.com/office/drawing/2014/main" id="{6E66DDE7-AF28-434E-8A7C-08607527B45B}"/>
            </a:ext>
          </a:extLst>
        </xdr:cNvPr>
        <xdr:cNvSpPr txBox="1">
          <a:spLocks/>
        </xdr:cNvSpPr>
      </xdr:nvSpPr>
      <xdr:spPr>
        <a:xfrm>
          <a:off x="695325" y="95250"/>
          <a:ext cx="8410575" cy="45720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5. Cantidad total de energía negociada durante cada mes del año </a:t>
          </a:r>
        </a:p>
      </xdr:txBody>
    </xdr:sp>
    <xdr:clientData/>
  </xdr:twoCellAnchor>
  <xdr:twoCellAnchor>
    <xdr:from>
      <xdr:col>1</xdr:col>
      <xdr:colOff>9525</xdr:colOff>
      <xdr:row>3</xdr:row>
      <xdr:rowOff>95250</xdr:rowOff>
    </xdr:from>
    <xdr:to>
      <xdr:col>20</xdr:col>
      <xdr:colOff>1409700</xdr:colOff>
      <xdr:row>14</xdr:row>
      <xdr:rowOff>133350</xdr:rowOff>
    </xdr:to>
    <mc:AlternateContent xmlns:mc="http://schemas.openxmlformats.org/markup-compatibility/2006" xmlns:a14="http://schemas.microsoft.com/office/drawing/2010/main">
      <mc:Choice Requires="a14">
        <xdr:sp macro="" textlink="">
          <xdr:nvSpPr>
            <xdr:cNvPr id="6" name="5 CuadroTexto">
              <a:extLst>
                <a:ext uri="{FF2B5EF4-FFF2-40B4-BE49-F238E27FC236}">
                  <a16:creationId xmlns:a16="http://schemas.microsoft.com/office/drawing/2014/main" id="{CEE06346-C496-4D89-AC68-C1D180E66660}"/>
                </a:ext>
              </a:extLst>
            </xdr:cNvPr>
            <xdr:cNvSpPr txBox="1"/>
          </xdr:nvSpPr>
          <xdr:spPr>
            <a:xfrm>
              <a:off x="771525" y="666750"/>
              <a:ext cx="17297400" cy="2133600"/>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Esta sección presenta el total de las cantidades de energía negociadas durante cada mes del 2015, 2016 y</a:t>
              </a:r>
              <a:r>
                <a:rPr lang="es-CO" sz="1400" baseline="0">
                  <a:solidFill>
                    <a:schemeClr val="dk1"/>
                  </a:solidFill>
                  <a:effectLst/>
                  <a:latin typeface="+mn-lt"/>
                  <a:ea typeface="+mn-ea"/>
                  <a:cs typeface="+mn-cs"/>
                </a:rPr>
                <a:t> 2017</a:t>
              </a:r>
              <a:r>
                <a:rPr lang="es-CO" sz="1400">
                  <a:solidFill>
                    <a:schemeClr val="dk1"/>
                  </a:solidFill>
                  <a:effectLst/>
                  <a:latin typeface="+mn-lt"/>
                  <a:ea typeface="+mn-ea"/>
                  <a:cs typeface="+mn-cs"/>
                </a:rPr>
                <a:t>, expresadas en MBTU, este dato se calcula teniendo como referencia la fecha de negociación de cada uno de los contratos en el sistema electrónico de gas – SEGAS. Se presenta la información desagregada para el mercado primario, secundario y otras transacciones del mercado mayorista.</a:t>
              </a:r>
            </a:p>
            <a:p>
              <a:endParaRPr lang="es-CO" sz="1400">
                <a:solidFill>
                  <a:schemeClr val="dk1"/>
                </a:solidFill>
                <a:effectLst/>
                <a:latin typeface="+mn-lt"/>
                <a:ea typeface="+mn-ea"/>
                <a:cs typeface="+mn-cs"/>
              </a:endParaRPr>
            </a:p>
            <a:p>
              <a:r>
                <a:rPr lang="es-ES" sz="1100" i="0">
                  <a:solidFill>
                    <a:schemeClr val="dk1"/>
                  </a:solidFill>
                  <a:effectLst/>
                  <a:latin typeface="+mn-lt"/>
                  <a:ea typeface="+mn-ea"/>
                  <a:cs typeface="+mn-cs"/>
                </a:rPr>
                <a:t>𝐶𝑎𝑛𝑡𝑖𝑑𝑎𝑑 𝑡𝑜𝑡𝑎𝑙 𝑑𝑒 𝑒𝑛𝑒𝑟𝑔í𝑎 𝑛𝑒𝑔𝑜𝑐𝑖𝑎𝑑𝑎 </a:t>
              </a:r>
              <a:r>
                <a:rPr lang="es-CO" sz="1100" b="0" i="0">
                  <a:solidFill>
                    <a:schemeClr val="dk1"/>
                  </a:solidFill>
                  <a:effectLst/>
                  <a:latin typeface="Cambria Math"/>
                  <a:ea typeface="+mn-ea"/>
                  <a:cs typeface="+mn-cs"/>
                </a:rPr>
                <a:t>𝑚𝑒𝑛𝑠𝑢𝑎</a:t>
              </a:r>
              <a:r>
                <a:rPr lang="es-ES" sz="1100" i="0">
                  <a:solidFill>
                    <a:schemeClr val="dk1"/>
                  </a:solidFill>
                  <a:effectLst/>
                  <a:latin typeface="+mn-lt"/>
                  <a:ea typeface="+mn-ea"/>
                  <a:cs typeface="+mn-cs"/>
                </a:rPr>
                <a:t>𝑙= </a:t>
              </a:r>
              <a:r>
                <a:rPr lang="es-CO" sz="1100" i="0">
                  <a:solidFill>
                    <a:schemeClr val="dk1"/>
                  </a:solidFill>
                  <a:effectLst/>
                  <a:latin typeface="+mn-lt"/>
                  <a:ea typeface="+mn-ea"/>
                  <a:cs typeface="+mn-cs"/>
                </a:rPr>
                <a:t>∑1</a:t>
              </a:r>
              <a:r>
                <a:rPr lang="es-CO" sz="1100" b="0" i="0">
                  <a:solidFill>
                    <a:schemeClr val="dk1"/>
                  </a:solidFill>
                  <a:effectLst/>
                  <a:latin typeface="+mn-lt"/>
                  <a:ea typeface="+mn-ea"/>
                  <a:cs typeface="+mn-cs"/>
                </a:rPr>
                <a:t>▒〖𝐸𝑛𝑒𝑟𝑔í𝑎 𝑛𝑒𝑔𝑜𝑐𝑖𝑎𝑑𝑎 𝑑𝑢𝑟𝑎𝑛𝑡𝑒 </a:t>
              </a:r>
              <a:r>
                <a:rPr lang="es-CO" sz="1100" b="0" i="0">
                  <a:solidFill>
                    <a:schemeClr val="dk1"/>
                  </a:solidFill>
                  <a:effectLst/>
                  <a:latin typeface="Cambria Math"/>
                  <a:ea typeface="+mn-ea"/>
                  <a:cs typeface="+mn-cs"/>
                </a:rPr>
                <a:t>𝑐𝑎𝑑𝑎 𝑚𝑒𝑠 𝑑</a:t>
              </a:r>
              <a:r>
                <a:rPr lang="es-CO" sz="1100" b="0" i="0">
                  <a:solidFill>
                    <a:schemeClr val="dk1"/>
                  </a:solidFill>
                  <a:effectLst/>
                  <a:latin typeface="+mn-lt"/>
                  <a:ea typeface="+mn-ea"/>
                  <a:cs typeface="+mn-cs"/>
                </a:rPr>
                <a:t>𝑒𝑙</a:t>
              </a:r>
              <a:r>
                <a:rPr lang="es-ES" sz="1100" i="0">
                  <a:solidFill>
                    <a:schemeClr val="dk1"/>
                  </a:solidFill>
                  <a:effectLst/>
                  <a:latin typeface="+mn-lt"/>
                  <a:ea typeface="+mn-ea"/>
                  <a:cs typeface="+mn-cs"/>
                </a:rPr>
                <a:t> 𝑎ñ𝑜</a:t>
              </a:r>
              <a:r>
                <a:rPr lang="es-CO" sz="1100" b="0" i="0">
                  <a:solidFill>
                    <a:schemeClr val="dk1"/>
                  </a:solidFill>
                  <a:effectLst/>
                  <a:latin typeface="+mn-lt"/>
                  <a:ea typeface="+mn-ea"/>
                  <a:cs typeface="+mn-cs"/>
                </a:rPr>
                <a:t> 〗</a:t>
              </a:r>
            </a:p>
            <a:p>
              <a:endParaRPr lang="es-CO" sz="1100" b="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Cantidad</a:t>
              </a:r>
              <a:r>
                <a:rPr lang="es-ES" sz="1100" i="1" baseline="0">
                  <a:solidFill>
                    <a:schemeClr val="dk1"/>
                  </a:solidFill>
                  <a:effectLst/>
                  <a:latin typeface="+mn-lt"/>
                  <a:ea typeface="+mn-ea"/>
                  <a:cs typeface="+mn-cs"/>
                </a:rPr>
                <a:t> Total 2017 - Cantidad Total 2016)/(Cantidad Total 2016)</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eaLnBrk="1" fontAlgn="auto" latinLnBrk="0" hangingPunct="1"/>
              <a:r>
                <a:rPr lang="es-ES" sz="1100" i="1" baseline="0">
                  <a:solidFill>
                    <a:schemeClr val="dk1"/>
                  </a:solidFill>
                  <a:effectLst/>
                  <a:latin typeface="+mn-lt"/>
                  <a:ea typeface="+mn-ea"/>
                  <a:cs typeface="+mn-cs"/>
                </a:rPr>
                <a:t>Desvios significativos en variación porcentual =  </a:t>
              </a:r>
              <a14:m>
                <m:oMath xmlns:m="http://schemas.openxmlformats.org/officeDocument/2006/math">
                  <m:f>
                    <m:fPr>
                      <m:ctrlPr>
                        <a:rPr lang="es-CO" sz="1100" i="1">
                          <a:solidFill>
                            <a:schemeClr val="dk1"/>
                          </a:solidFill>
                          <a:effectLst/>
                          <a:latin typeface="Cambria Math" panose="02040503050406030204" pitchFamily="18" charset="0"/>
                          <a:ea typeface="+mn-ea"/>
                          <a:cs typeface="+mn-cs"/>
                        </a:rPr>
                      </m:ctrlPr>
                    </m:fPr>
                    <m:num>
                      <m:r>
                        <a:rPr lang="es-CO" sz="1100" i="1">
                          <a:solidFill>
                            <a:schemeClr val="dk1"/>
                          </a:solidFill>
                          <a:effectLst/>
                          <a:latin typeface="Cambria Math" panose="02040503050406030204" pitchFamily="18" charset="0"/>
                          <a:ea typeface="+mn-ea"/>
                          <a:cs typeface="+mn-cs"/>
                        </a:rPr>
                        <m:t>𝑥</m:t>
                      </m:r>
                      <m:r>
                        <a:rPr lang="es-CO" sz="1100" i="1">
                          <a:solidFill>
                            <a:schemeClr val="dk1"/>
                          </a:solidFill>
                          <a:effectLst/>
                          <a:latin typeface="Cambria Math" panose="02040503050406030204" pitchFamily="18" charset="0"/>
                          <a:ea typeface="+mn-ea"/>
                          <a:cs typeface="+mn-cs"/>
                        </a:rPr>
                        <m:t>− </m:t>
                      </m:r>
                      <m:acc>
                        <m:accPr>
                          <m:chr m:val="̅"/>
                          <m:ctrlPr>
                            <a:rPr lang="es-CO" sz="1100" i="1">
                              <a:solidFill>
                                <a:schemeClr val="dk1"/>
                              </a:solidFill>
                              <a:effectLst/>
                              <a:latin typeface="Cambria Math" panose="02040503050406030204" pitchFamily="18" charset="0"/>
                              <a:ea typeface="+mn-ea"/>
                              <a:cs typeface="+mn-cs"/>
                            </a:rPr>
                          </m:ctrlPr>
                        </m:accPr>
                        <m:e>
                          <m:r>
                            <a:rPr lang="es-CO" sz="1100" i="1">
                              <a:solidFill>
                                <a:schemeClr val="dk1"/>
                              </a:solidFill>
                              <a:effectLst/>
                              <a:latin typeface="Cambria Math" panose="02040503050406030204" pitchFamily="18" charset="0"/>
                              <a:ea typeface="+mn-ea"/>
                              <a:cs typeface="+mn-cs"/>
                            </a:rPr>
                            <m:t>𝑥</m:t>
                          </m:r>
                        </m:e>
                      </m:acc>
                    </m:num>
                    <m:den>
                      <m:r>
                        <a:rPr lang="es-CO" sz="1100" i="1">
                          <a:solidFill>
                            <a:schemeClr val="dk1"/>
                          </a:solidFill>
                          <a:effectLst/>
                          <a:latin typeface="Cambria Math" panose="02040503050406030204" pitchFamily="18" charset="0"/>
                          <a:ea typeface="+mn-ea"/>
                          <a:cs typeface="+mn-cs"/>
                        </a:rPr>
                        <m:t>𝜎</m:t>
                      </m:r>
                    </m:den>
                  </m:f>
                </m:oMath>
              </a14:m>
              <a:r>
                <a:rPr lang="es-CO" sz="1100">
                  <a:solidFill>
                    <a:schemeClr val="dk1"/>
                  </a:solidFill>
                  <a:effectLst/>
                  <a:latin typeface="+mn-lt"/>
                  <a:ea typeface="+mn-ea"/>
                  <a:cs typeface="+mn-cs"/>
                </a:rPr>
                <a:t>  </a:t>
              </a:r>
              <a:endParaRPr lang="es-CO">
                <a:effectLst/>
              </a:endParaRPr>
            </a:p>
            <a:p>
              <a:pPr eaLnBrk="1" fontAlgn="auto" latinLnBrk="0" hangingPunct="1"/>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1.5 veces sigma (desviación estándar), cualquier dato que tenga un comportamiento en valor absoluto mayor a 1.5 será marcado con el semáforo verde o rojo según corresponda.</a:t>
              </a:r>
              <a:endParaRPr lang="es-CO">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800">
                <a:effectLst/>
              </a:endParaRPr>
            </a:p>
            <a:p>
              <a:endParaRPr lang="es-CO" sz="1800"/>
            </a:p>
          </xdr:txBody>
        </xdr:sp>
      </mc:Choice>
      <mc:Fallback xmlns="">
        <xdr:sp macro="" textlink="">
          <xdr:nvSpPr>
            <xdr:cNvPr id="6" name="5 CuadroTexto">
              <a:extLst>
                <a:ext uri="{FF2B5EF4-FFF2-40B4-BE49-F238E27FC236}">
                  <a16:creationId xmlns:a16="http://schemas.microsoft.com/office/drawing/2014/main" id="{CEE06346-C496-4D89-AC68-C1D180E66660}"/>
                </a:ext>
              </a:extLst>
            </xdr:cNvPr>
            <xdr:cNvSpPr txBox="1"/>
          </xdr:nvSpPr>
          <xdr:spPr>
            <a:xfrm>
              <a:off x="771525" y="666750"/>
              <a:ext cx="17297400" cy="2133600"/>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Esta sección presenta el total de las cantidades de energía negociadas durante cada mes del 2015, 2016 y</a:t>
              </a:r>
              <a:r>
                <a:rPr lang="es-CO" sz="1400" baseline="0">
                  <a:solidFill>
                    <a:schemeClr val="dk1"/>
                  </a:solidFill>
                  <a:effectLst/>
                  <a:latin typeface="+mn-lt"/>
                  <a:ea typeface="+mn-ea"/>
                  <a:cs typeface="+mn-cs"/>
                </a:rPr>
                <a:t> 2017</a:t>
              </a:r>
              <a:r>
                <a:rPr lang="es-CO" sz="1400">
                  <a:solidFill>
                    <a:schemeClr val="dk1"/>
                  </a:solidFill>
                  <a:effectLst/>
                  <a:latin typeface="+mn-lt"/>
                  <a:ea typeface="+mn-ea"/>
                  <a:cs typeface="+mn-cs"/>
                </a:rPr>
                <a:t>, expresadas en MBTU, este dato se calcula teniendo como referencia la fecha de negociación de cada uno de los contratos en el sistema electrónico de gas – SEGAS. Se presenta la información desagregada para el mercado primario, secundario y otras transacciones del mercado mayorista.</a:t>
              </a:r>
            </a:p>
            <a:p>
              <a:endParaRPr lang="es-CO" sz="1400">
                <a:solidFill>
                  <a:schemeClr val="dk1"/>
                </a:solidFill>
                <a:effectLst/>
                <a:latin typeface="+mn-lt"/>
                <a:ea typeface="+mn-ea"/>
                <a:cs typeface="+mn-cs"/>
              </a:endParaRPr>
            </a:p>
            <a:p>
              <a:r>
                <a:rPr lang="es-ES" sz="1100" i="0">
                  <a:solidFill>
                    <a:schemeClr val="dk1"/>
                  </a:solidFill>
                  <a:effectLst/>
                  <a:latin typeface="+mn-lt"/>
                  <a:ea typeface="+mn-ea"/>
                  <a:cs typeface="+mn-cs"/>
                </a:rPr>
                <a:t>𝐶𝑎𝑛𝑡𝑖𝑑𝑎𝑑 𝑡𝑜𝑡𝑎𝑙 𝑑𝑒 𝑒𝑛𝑒𝑟𝑔í𝑎 𝑛𝑒𝑔𝑜𝑐𝑖𝑎𝑑𝑎 </a:t>
              </a:r>
              <a:r>
                <a:rPr lang="es-CO" sz="1100" b="0" i="0">
                  <a:solidFill>
                    <a:schemeClr val="dk1"/>
                  </a:solidFill>
                  <a:effectLst/>
                  <a:latin typeface="Cambria Math"/>
                  <a:ea typeface="+mn-ea"/>
                  <a:cs typeface="+mn-cs"/>
                </a:rPr>
                <a:t>𝑚𝑒𝑛𝑠𝑢𝑎</a:t>
              </a:r>
              <a:r>
                <a:rPr lang="es-ES" sz="1100" i="0">
                  <a:solidFill>
                    <a:schemeClr val="dk1"/>
                  </a:solidFill>
                  <a:effectLst/>
                  <a:latin typeface="+mn-lt"/>
                  <a:ea typeface="+mn-ea"/>
                  <a:cs typeface="+mn-cs"/>
                </a:rPr>
                <a:t>𝑙= </a:t>
              </a:r>
              <a:r>
                <a:rPr lang="es-CO" sz="1100" i="0">
                  <a:solidFill>
                    <a:schemeClr val="dk1"/>
                  </a:solidFill>
                  <a:effectLst/>
                  <a:latin typeface="+mn-lt"/>
                  <a:ea typeface="+mn-ea"/>
                  <a:cs typeface="+mn-cs"/>
                </a:rPr>
                <a:t>∑1</a:t>
              </a:r>
              <a:r>
                <a:rPr lang="es-CO" sz="1100" b="0" i="0">
                  <a:solidFill>
                    <a:schemeClr val="dk1"/>
                  </a:solidFill>
                  <a:effectLst/>
                  <a:latin typeface="+mn-lt"/>
                  <a:ea typeface="+mn-ea"/>
                  <a:cs typeface="+mn-cs"/>
                </a:rPr>
                <a:t>▒〖𝐸𝑛𝑒𝑟𝑔í𝑎 𝑛𝑒𝑔𝑜𝑐𝑖𝑎𝑑𝑎 𝑑𝑢𝑟𝑎𝑛𝑡𝑒 </a:t>
              </a:r>
              <a:r>
                <a:rPr lang="es-CO" sz="1100" b="0" i="0">
                  <a:solidFill>
                    <a:schemeClr val="dk1"/>
                  </a:solidFill>
                  <a:effectLst/>
                  <a:latin typeface="Cambria Math"/>
                  <a:ea typeface="+mn-ea"/>
                  <a:cs typeface="+mn-cs"/>
                </a:rPr>
                <a:t>𝑐𝑎𝑑𝑎 𝑚𝑒𝑠 𝑑</a:t>
              </a:r>
              <a:r>
                <a:rPr lang="es-CO" sz="1100" b="0" i="0">
                  <a:solidFill>
                    <a:schemeClr val="dk1"/>
                  </a:solidFill>
                  <a:effectLst/>
                  <a:latin typeface="+mn-lt"/>
                  <a:ea typeface="+mn-ea"/>
                  <a:cs typeface="+mn-cs"/>
                </a:rPr>
                <a:t>𝑒𝑙</a:t>
              </a:r>
              <a:r>
                <a:rPr lang="es-ES" sz="1100" i="0">
                  <a:solidFill>
                    <a:schemeClr val="dk1"/>
                  </a:solidFill>
                  <a:effectLst/>
                  <a:latin typeface="+mn-lt"/>
                  <a:ea typeface="+mn-ea"/>
                  <a:cs typeface="+mn-cs"/>
                </a:rPr>
                <a:t> 𝑎ñ𝑜</a:t>
              </a:r>
              <a:r>
                <a:rPr lang="es-CO" sz="1100" b="0" i="0">
                  <a:solidFill>
                    <a:schemeClr val="dk1"/>
                  </a:solidFill>
                  <a:effectLst/>
                  <a:latin typeface="+mn-lt"/>
                  <a:ea typeface="+mn-ea"/>
                  <a:cs typeface="+mn-cs"/>
                </a:rPr>
                <a:t> 〗</a:t>
              </a:r>
            </a:p>
            <a:p>
              <a:endParaRPr lang="es-CO" sz="1100" b="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Cantidad</a:t>
              </a:r>
              <a:r>
                <a:rPr lang="es-ES" sz="1100" i="1" baseline="0">
                  <a:solidFill>
                    <a:schemeClr val="dk1"/>
                  </a:solidFill>
                  <a:effectLst/>
                  <a:latin typeface="+mn-lt"/>
                  <a:ea typeface="+mn-ea"/>
                  <a:cs typeface="+mn-cs"/>
                </a:rPr>
                <a:t> Total 2017 - Cantidad Total 2016)/(Cantidad Total 2016)</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eaLnBrk="1" fontAlgn="auto" latinLnBrk="0" hangingPunct="1"/>
              <a:r>
                <a:rPr lang="es-ES" sz="1100" i="1" baseline="0">
                  <a:solidFill>
                    <a:schemeClr val="dk1"/>
                  </a:solidFill>
                  <a:effectLst/>
                  <a:latin typeface="+mn-lt"/>
                  <a:ea typeface="+mn-ea"/>
                  <a:cs typeface="+mn-cs"/>
                </a:rPr>
                <a:t>Desvios significativos en variación porcentual =  </a:t>
              </a:r>
              <a:r>
                <a:rPr lang="es-CO" sz="1100" i="0">
                  <a:solidFill>
                    <a:schemeClr val="dk1"/>
                  </a:solidFill>
                  <a:effectLst/>
                  <a:latin typeface="+mn-lt"/>
                  <a:ea typeface="+mn-ea"/>
                  <a:cs typeface="+mn-cs"/>
                </a:rPr>
                <a:t>(𝑥− 𝑥 ̅)/𝜎</a:t>
              </a:r>
              <a:r>
                <a:rPr lang="es-CO" sz="1100">
                  <a:solidFill>
                    <a:schemeClr val="dk1"/>
                  </a:solidFill>
                  <a:effectLst/>
                  <a:latin typeface="+mn-lt"/>
                  <a:ea typeface="+mn-ea"/>
                  <a:cs typeface="+mn-cs"/>
                </a:rPr>
                <a:t>  </a:t>
              </a:r>
              <a:endParaRPr lang="es-CO">
                <a:effectLst/>
              </a:endParaRPr>
            </a:p>
            <a:p>
              <a:pPr eaLnBrk="1" fontAlgn="auto" latinLnBrk="0" hangingPunct="1"/>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1.5 veces sigma (desviación estándar), cualquier dato que tenga un comportamiento en valor absoluto mayor a 1.5 será marcado con el semáforo verde o rojo según corresponda.</a:t>
              </a:r>
              <a:endParaRPr lang="es-CO">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800">
                <a:effectLst/>
              </a:endParaRPr>
            </a:p>
            <a:p>
              <a:endParaRPr lang="es-CO" sz="1800"/>
            </a:p>
          </xdr:txBody>
        </xdr:sp>
      </mc:Fallback>
    </mc:AlternateContent>
    <xdr:clientData/>
  </xdr:twoCellAnchor>
  <xdr:twoCellAnchor editAs="oneCell">
    <xdr:from>
      <xdr:col>19</xdr:col>
      <xdr:colOff>390256</xdr:colOff>
      <xdr:row>0</xdr:row>
      <xdr:rowOff>142875</xdr:rowOff>
    </xdr:from>
    <xdr:to>
      <xdr:col>20</xdr:col>
      <xdr:colOff>282600</xdr:colOff>
      <xdr:row>2</xdr:row>
      <xdr:rowOff>135915</xdr:rowOff>
    </xdr:to>
    <xdr:pic>
      <xdr:nvPicPr>
        <xdr:cNvPr id="7" name="Imagen 6">
          <a:hlinkClick xmlns:r="http://schemas.openxmlformats.org/officeDocument/2006/relationships" r:id="rId4"/>
          <a:extLst>
            <a:ext uri="{FF2B5EF4-FFF2-40B4-BE49-F238E27FC236}">
              <a16:creationId xmlns:a16="http://schemas.microsoft.com/office/drawing/2014/main" id="{D57462A1-782F-4444-BC58-B32E52164E05}"/>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6287481" y="142875"/>
          <a:ext cx="654344" cy="374040"/>
        </a:xfrm>
        <a:prstGeom prst="rect">
          <a:avLst/>
        </a:prstGeom>
      </xdr:spPr>
    </xdr:pic>
    <xdr:clientData/>
  </xdr:twoCellAnchor>
  <xdr:twoCellAnchor editAs="oneCell">
    <xdr:from>
      <xdr:col>20</xdr:col>
      <xdr:colOff>568041</xdr:colOff>
      <xdr:row>1</xdr:row>
      <xdr:rowOff>94366</xdr:rowOff>
    </xdr:from>
    <xdr:to>
      <xdr:col>20</xdr:col>
      <xdr:colOff>906265</xdr:colOff>
      <xdr:row>2</xdr:row>
      <xdr:rowOff>135915</xdr:rowOff>
    </xdr:to>
    <xdr:pic>
      <xdr:nvPicPr>
        <xdr:cNvPr id="8" name="7 Imagen">
          <a:hlinkClick xmlns:r="http://schemas.openxmlformats.org/officeDocument/2006/relationships" r:id="rId6"/>
          <a:extLst>
            <a:ext uri="{FF2B5EF4-FFF2-40B4-BE49-F238E27FC236}">
              <a16:creationId xmlns:a16="http://schemas.microsoft.com/office/drawing/2014/main" id="{DA9BB361-D59A-437A-BC2C-34CD6EA1F98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227266" y="284866"/>
          <a:ext cx="338224" cy="232049"/>
        </a:xfrm>
        <a:prstGeom prst="rect">
          <a:avLst/>
        </a:prstGeom>
      </xdr:spPr>
    </xdr:pic>
    <xdr:clientData/>
  </xdr:twoCellAnchor>
  <xdr:twoCellAnchor editAs="oneCell">
    <xdr:from>
      <xdr:col>18</xdr:col>
      <xdr:colOff>552450</xdr:colOff>
      <xdr:row>1</xdr:row>
      <xdr:rowOff>80227</xdr:rowOff>
    </xdr:from>
    <xdr:to>
      <xdr:col>19</xdr:col>
      <xdr:colOff>134456</xdr:colOff>
      <xdr:row>2</xdr:row>
      <xdr:rowOff>135915</xdr:rowOff>
    </xdr:to>
    <xdr:pic>
      <xdr:nvPicPr>
        <xdr:cNvPr id="9" name="8 Imagen">
          <a:hlinkClick xmlns:r="http://schemas.openxmlformats.org/officeDocument/2006/relationships" r:id="rId8"/>
          <a:extLst>
            <a:ext uri="{FF2B5EF4-FFF2-40B4-BE49-F238E27FC236}">
              <a16:creationId xmlns:a16="http://schemas.microsoft.com/office/drawing/2014/main" id="{3ED89ECA-31C8-414C-8591-2579B5B68BA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687675" y="270727"/>
          <a:ext cx="344006" cy="2461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15</xdr:col>
      <xdr:colOff>438150</xdr:colOff>
      <xdr:row>3</xdr:row>
      <xdr:rowOff>38100</xdr:rowOff>
    </xdr:to>
    <xdr:sp macro="" textlink="">
      <xdr:nvSpPr>
        <xdr:cNvPr id="2" name="1 Título">
          <a:extLst>
            <a:ext uri="{FF2B5EF4-FFF2-40B4-BE49-F238E27FC236}">
              <a16:creationId xmlns:a16="http://schemas.microsoft.com/office/drawing/2014/main" id="{3936B852-64D2-4548-89F2-1A446ED0CD65}"/>
            </a:ext>
          </a:extLst>
        </xdr:cNvPr>
        <xdr:cNvSpPr txBox="1">
          <a:spLocks/>
        </xdr:cNvSpPr>
      </xdr:nvSpPr>
      <xdr:spPr>
        <a:xfrm>
          <a:off x="762000" y="0"/>
          <a:ext cx="11106150" cy="60960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6. Precio promedio, ponderado por cantidades, de la energía negociada durante el año </a:t>
          </a:r>
        </a:p>
      </xdr:txBody>
    </xdr:sp>
    <xdr:clientData/>
  </xdr:twoCellAnchor>
  <xdr:twoCellAnchor>
    <xdr:from>
      <xdr:col>1</xdr:col>
      <xdr:colOff>0</xdr:colOff>
      <xdr:row>4</xdr:row>
      <xdr:rowOff>1</xdr:rowOff>
    </xdr:from>
    <xdr:to>
      <xdr:col>15</xdr:col>
      <xdr:colOff>981075</xdr:colOff>
      <xdr:row>9</xdr:row>
      <xdr:rowOff>47625</xdr:rowOff>
    </xdr:to>
    <xdr:sp macro="" textlink="">
      <xdr:nvSpPr>
        <xdr:cNvPr id="3" name="4 CuadroTexto">
          <a:extLst>
            <a:ext uri="{FF2B5EF4-FFF2-40B4-BE49-F238E27FC236}">
              <a16:creationId xmlns:a16="http://schemas.microsoft.com/office/drawing/2014/main" id="{38BC9A85-1C14-4C96-B824-C700B604DE60}"/>
            </a:ext>
          </a:extLst>
        </xdr:cNvPr>
        <xdr:cNvSpPr txBox="1"/>
      </xdr:nvSpPr>
      <xdr:spPr>
        <a:xfrm>
          <a:off x="762000" y="762001"/>
          <a:ext cx="12163425" cy="1000124"/>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 la información sobre los precios promedio ponderados por cantidades de la</a:t>
          </a:r>
          <a:r>
            <a:rPr lang="es-CO" sz="1400" baseline="0">
              <a:solidFill>
                <a:schemeClr val="dk1"/>
              </a:solidFill>
              <a:effectLst/>
              <a:latin typeface="+mn-lt"/>
              <a:ea typeface="+mn-ea"/>
              <a:cs typeface="+mn-cs"/>
            </a:rPr>
            <a:t> </a:t>
          </a:r>
          <a:r>
            <a:rPr lang="es-CO" sz="1400">
              <a:solidFill>
                <a:schemeClr val="dk1"/>
              </a:solidFill>
              <a:effectLst/>
              <a:latin typeface="+mn-lt"/>
              <a:ea typeface="+mn-ea"/>
              <a:cs typeface="+mn-cs"/>
            </a:rPr>
            <a:t>energía negociada</a:t>
          </a:r>
          <a:r>
            <a:rPr lang="es-CO" sz="1400" baseline="0">
              <a:solidFill>
                <a:schemeClr val="dk1"/>
              </a:solidFill>
              <a:effectLst/>
              <a:latin typeface="+mn-lt"/>
              <a:ea typeface="+mn-ea"/>
              <a:cs typeface="+mn-cs"/>
            </a:rPr>
            <a:t> </a:t>
          </a:r>
          <a:r>
            <a:rPr lang="es-CO" sz="1400">
              <a:solidFill>
                <a:schemeClr val="dk1"/>
              </a:solidFill>
              <a:effectLst/>
              <a:latin typeface="+mn-lt"/>
              <a:ea typeface="+mn-ea"/>
              <a:cs typeface="+mn-cs"/>
            </a:rPr>
            <a:t>durante 2015, 2016 y 2017, expresadas en USD/MBTU. Se presenta la información del mercado primario, secundario y otras transacciones del mercado mayorista.</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Precio</a:t>
          </a:r>
          <a:r>
            <a:rPr lang="es-ES" sz="1100" i="1" baseline="0">
              <a:solidFill>
                <a:schemeClr val="dk1"/>
              </a:solidFill>
              <a:effectLst/>
              <a:latin typeface="+mn-lt"/>
              <a:ea typeface="+mn-ea"/>
              <a:cs typeface="+mn-cs"/>
            </a:rPr>
            <a:t> 2017 - Precio 2016)/(Precio 2016)</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800">
            <a:effectLst/>
          </a:endParaRPr>
        </a:p>
        <a:p>
          <a:endParaRPr lang="es-CO" sz="1800"/>
        </a:p>
      </xdr:txBody>
    </xdr:sp>
    <xdr:clientData/>
  </xdr:twoCellAnchor>
  <xdr:twoCellAnchor>
    <xdr:from>
      <xdr:col>7</xdr:col>
      <xdr:colOff>314324</xdr:colOff>
      <xdr:row>10</xdr:row>
      <xdr:rowOff>171450</xdr:rowOff>
    </xdr:from>
    <xdr:to>
      <xdr:col>15</xdr:col>
      <xdr:colOff>952500</xdr:colOff>
      <xdr:row>22</xdr:row>
      <xdr:rowOff>38100</xdr:rowOff>
    </xdr:to>
    <xdr:graphicFrame macro="">
      <xdr:nvGraphicFramePr>
        <xdr:cNvPr id="4" name="Gráfico 3">
          <a:extLst>
            <a:ext uri="{FF2B5EF4-FFF2-40B4-BE49-F238E27FC236}">
              <a16:creationId xmlns:a16="http://schemas.microsoft.com/office/drawing/2014/main" id="{E882BB88-E6A0-4AC0-85E8-551712C04B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607941</xdr:colOff>
      <xdr:row>0</xdr:row>
      <xdr:rowOff>104775</xdr:rowOff>
    </xdr:from>
    <xdr:to>
      <xdr:col>15</xdr:col>
      <xdr:colOff>1262285</xdr:colOff>
      <xdr:row>2</xdr:row>
      <xdr:rowOff>97815</xdr:rowOff>
    </xdr:to>
    <xdr:pic>
      <xdr:nvPicPr>
        <xdr:cNvPr id="5" name="Imagen 4">
          <a:hlinkClick xmlns:r="http://schemas.openxmlformats.org/officeDocument/2006/relationships" r:id="rId2"/>
          <a:extLst>
            <a:ext uri="{FF2B5EF4-FFF2-40B4-BE49-F238E27FC236}">
              <a16:creationId xmlns:a16="http://schemas.microsoft.com/office/drawing/2014/main" id="{8D0A5D53-79FE-44AA-94D1-5E540AE4820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2552291" y="104775"/>
          <a:ext cx="654344" cy="374040"/>
        </a:xfrm>
        <a:prstGeom prst="rect">
          <a:avLst/>
        </a:prstGeom>
      </xdr:spPr>
    </xdr:pic>
    <xdr:clientData/>
  </xdr:twoCellAnchor>
  <xdr:twoCellAnchor editAs="oneCell">
    <xdr:from>
      <xdr:col>15</xdr:col>
      <xdr:colOff>1547726</xdr:colOff>
      <xdr:row>1</xdr:row>
      <xdr:rowOff>56266</xdr:rowOff>
    </xdr:from>
    <xdr:to>
      <xdr:col>16</xdr:col>
      <xdr:colOff>0</xdr:colOff>
      <xdr:row>2</xdr:row>
      <xdr:rowOff>97815</xdr:rowOff>
    </xdr:to>
    <xdr:pic>
      <xdr:nvPicPr>
        <xdr:cNvPr id="6" name="7 Imagen">
          <a:hlinkClick xmlns:r="http://schemas.openxmlformats.org/officeDocument/2006/relationships" r:id="rId4"/>
          <a:extLst>
            <a:ext uri="{FF2B5EF4-FFF2-40B4-BE49-F238E27FC236}">
              <a16:creationId xmlns:a16="http://schemas.microsoft.com/office/drawing/2014/main" id="{41C5A40C-EE3D-48AA-8597-A0214DD9A13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492076" y="246766"/>
          <a:ext cx="338224" cy="232049"/>
        </a:xfrm>
        <a:prstGeom prst="rect">
          <a:avLst/>
        </a:prstGeom>
      </xdr:spPr>
    </xdr:pic>
    <xdr:clientData/>
  </xdr:twoCellAnchor>
  <xdr:twoCellAnchor editAs="oneCell">
    <xdr:from>
      <xdr:col>15</xdr:col>
      <xdr:colOff>8135</xdr:colOff>
      <xdr:row>1</xdr:row>
      <xdr:rowOff>42127</xdr:rowOff>
    </xdr:from>
    <xdr:to>
      <xdr:col>15</xdr:col>
      <xdr:colOff>352141</xdr:colOff>
      <xdr:row>2</xdr:row>
      <xdr:rowOff>97815</xdr:rowOff>
    </xdr:to>
    <xdr:pic>
      <xdr:nvPicPr>
        <xdr:cNvPr id="7" name="8 Imagen">
          <a:hlinkClick xmlns:r="http://schemas.openxmlformats.org/officeDocument/2006/relationships" r:id="rId6"/>
          <a:extLst>
            <a:ext uri="{FF2B5EF4-FFF2-40B4-BE49-F238E27FC236}">
              <a16:creationId xmlns:a16="http://schemas.microsoft.com/office/drawing/2014/main" id="{1D06F439-3ADE-4652-AB57-B5B2468ED67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952485" y="232627"/>
          <a:ext cx="344006" cy="2461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752475</xdr:colOff>
      <xdr:row>0</xdr:row>
      <xdr:rowOff>95251</xdr:rowOff>
    </xdr:from>
    <xdr:to>
      <xdr:col>17</xdr:col>
      <xdr:colOff>400050</xdr:colOff>
      <xdr:row>3</xdr:row>
      <xdr:rowOff>38101</xdr:rowOff>
    </xdr:to>
    <xdr:sp macro="" textlink="">
      <xdr:nvSpPr>
        <xdr:cNvPr id="2" name="1 Título">
          <a:extLst>
            <a:ext uri="{FF2B5EF4-FFF2-40B4-BE49-F238E27FC236}">
              <a16:creationId xmlns:a16="http://schemas.microsoft.com/office/drawing/2014/main" id="{C88F9F07-9862-4401-BD13-D8E4ED48BF15}"/>
            </a:ext>
          </a:extLst>
        </xdr:cNvPr>
        <xdr:cNvSpPr txBox="1">
          <a:spLocks/>
        </xdr:cNvSpPr>
      </xdr:nvSpPr>
      <xdr:spPr>
        <a:xfrm>
          <a:off x="752475" y="95251"/>
          <a:ext cx="12601575" cy="51435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7. Precio promedio ponderado por cantidades, de la energía negociada durante cada</a:t>
          </a:r>
          <a:r>
            <a:rPr lang="es-CO" sz="2400" b="1" baseline="0">
              <a:solidFill>
                <a:schemeClr val="accent6"/>
              </a:solidFill>
              <a:effectLst>
                <a:outerShdw blurRad="38100" dist="38100" dir="2700000" algn="tl">
                  <a:srgbClr val="000000">
                    <a:alpha val="43137"/>
                  </a:srgbClr>
                </a:outerShdw>
              </a:effectLst>
            </a:rPr>
            <a:t> mes del año</a:t>
          </a:r>
          <a:r>
            <a:rPr lang="es-CO" sz="2400" b="1">
              <a:solidFill>
                <a:schemeClr val="accent6"/>
              </a:solidFill>
              <a:effectLst>
                <a:outerShdw blurRad="38100" dist="38100" dir="2700000" algn="tl">
                  <a:srgbClr val="000000">
                    <a:alpha val="43137"/>
                  </a:srgbClr>
                </a:outerShdw>
              </a:effectLst>
            </a:rPr>
            <a:t> </a:t>
          </a:r>
        </a:p>
      </xdr:txBody>
    </xdr:sp>
    <xdr:clientData/>
  </xdr:twoCellAnchor>
  <xdr:twoCellAnchor>
    <xdr:from>
      <xdr:col>1</xdr:col>
      <xdr:colOff>0</xdr:colOff>
      <xdr:row>4</xdr:row>
      <xdr:rowOff>0</xdr:rowOff>
    </xdr:from>
    <xdr:to>
      <xdr:col>21</xdr:col>
      <xdr:colOff>38100</xdr:colOff>
      <xdr:row>14</xdr:row>
      <xdr:rowOff>142876</xdr:rowOff>
    </xdr:to>
    <mc:AlternateContent xmlns:mc="http://schemas.openxmlformats.org/markup-compatibility/2006" xmlns:a14="http://schemas.microsoft.com/office/drawing/2010/main">
      <mc:Choice Requires="a14">
        <xdr:sp macro="" textlink="">
          <xdr:nvSpPr>
            <xdr:cNvPr id="3" name="3 CuadroTexto">
              <a:extLst>
                <a:ext uri="{FF2B5EF4-FFF2-40B4-BE49-F238E27FC236}">
                  <a16:creationId xmlns:a16="http://schemas.microsoft.com/office/drawing/2014/main" id="{18FACBFB-226E-47A8-A8D9-106BAE5F80E6}"/>
                </a:ext>
              </a:extLst>
            </xdr:cNvPr>
            <xdr:cNvSpPr txBox="1"/>
          </xdr:nvSpPr>
          <xdr:spPr>
            <a:xfrm>
              <a:off x="762000" y="762000"/>
              <a:ext cx="17411700" cy="2047876"/>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 la información sobre los precios promedio ponderados por cantidades de </a:t>
              </a:r>
              <a:r>
                <a:rPr lang="es-CO" sz="1400" baseline="0">
                  <a:solidFill>
                    <a:schemeClr val="dk1"/>
                  </a:solidFill>
                  <a:effectLst/>
                  <a:latin typeface="+mn-lt"/>
                  <a:ea typeface="+mn-ea"/>
                  <a:cs typeface="+mn-cs"/>
                </a:rPr>
                <a:t>l</a:t>
              </a:r>
              <a:r>
                <a:rPr lang="es-CO" sz="1400">
                  <a:solidFill>
                    <a:schemeClr val="dk1"/>
                  </a:solidFill>
                  <a:effectLst/>
                  <a:latin typeface="+mn-lt"/>
                  <a:ea typeface="+mn-ea"/>
                  <a:cs typeface="+mn-cs"/>
                </a:rPr>
                <a:t>a energía negociada durante cada mes del 2015,</a:t>
              </a:r>
              <a:r>
                <a:rPr lang="es-CO" sz="1400" baseline="0">
                  <a:solidFill>
                    <a:schemeClr val="dk1"/>
                  </a:solidFill>
                  <a:effectLst/>
                  <a:latin typeface="+mn-lt"/>
                  <a:ea typeface="+mn-ea"/>
                  <a:cs typeface="+mn-cs"/>
                </a:rPr>
                <a:t> 2016 y 2017</a:t>
              </a:r>
              <a:r>
                <a:rPr lang="es-CO" sz="1400">
                  <a:solidFill>
                    <a:schemeClr val="dk1"/>
                  </a:solidFill>
                  <a:effectLst/>
                  <a:latin typeface="+mn-lt"/>
                  <a:ea typeface="+mn-ea"/>
                  <a:cs typeface="+mn-cs"/>
                </a:rPr>
                <a:t>, expresadas en USD/MBTU. En la gráfica inicial se presenta el comportamiento del precio durante el año discriminando el mercado primario, secundario y otras transacciones del mercado mayorista. No se discrimina información por tipo de campos, modalidades contractuales,  plazos contractuales ni sectores de consumo. </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Precio</a:t>
              </a:r>
              <a:r>
                <a:rPr lang="es-ES" sz="1100" i="1" baseline="0">
                  <a:solidFill>
                    <a:schemeClr val="dk1"/>
                  </a:solidFill>
                  <a:effectLst/>
                  <a:latin typeface="+mn-lt"/>
                  <a:ea typeface="+mn-ea"/>
                  <a:cs typeface="+mn-cs"/>
                </a:rPr>
                <a:t> promedio 2017 - Precio promedio 2016)/(Precio promedio 2016)</a:t>
              </a: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pPr eaLnBrk="1" fontAlgn="auto" latinLnBrk="0" hangingPunct="1"/>
              <a:r>
                <a:rPr lang="es-ES" sz="1100" i="1" baseline="0">
                  <a:solidFill>
                    <a:schemeClr val="dk1"/>
                  </a:solidFill>
                  <a:effectLst/>
                  <a:latin typeface="+mn-lt"/>
                  <a:ea typeface="+mn-ea"/>
                  <a:cs typeface="+mn-cs"/>
                </a:rPr>
                <a:t>Desvios significativos en variación porcentual =  </a:t>
              </a:r>
              <a14:m>
                <m:oMath xmlns:m="http://schemas.openxmlformats.org/officeDocument/2006/math">
                  <m:f>
                    <m:fPr>
                      <m:ctrlPr>
                        <a:rPr lang="es-CO" sz="1100" i="1">
                          <a:solidFill>
                            <a:schemeClr val="dk1"/>
                          </a:solidFill>
                          <a:effectLst/>
                          <a:latin typeface="Cambria Math" panose="02040503050406030204" pitchFamily="18" charset="0"/>
                          <a:ea typeface="+mn-ea"/>
                          <a:cs typeface="+mn-cs"/>
                        </a:rPr>
                      </m:ctrlPr>
                    </m:fPr>
                    <m:num>
                      <m:r>
                        <a:rPr lang="es-CO" sz="1100" i="1">
                          <a:solidFill>
                            <a:schemeClr val="dk1"/>
                          </a:solidFill>
                          <a:effectLst/>
                          <a:latin typeface="Cambria Math" panose="02040503050406030204" pitchFamily="18" charset="0"/>
                          <a:ea typeface="+mn-ea"/>
                          <a:cs typeface="+mn-cs"/>
                        </a:rPr>
                        <m:t>𝑥</m:t>
                      </m:r>
                      <m:r>
                        <a:rPr lang="es-CO" sz="1100" i="1">
                          <a:solidFill>
                            <a:schemeClr val="dk1"/>
                          </a:solidFill>
                          <a:effectLst/>
                          <a:latin typeface="Cambria Math" panose="02040503050406030204" pitchFamily="18" charset="0"/>
                          <a:ea typeface="+mn-ea"/>
                          <a:cs typeface="+mn-cs"/>
                        </a:rPr>
                        <m:t>− </m:t>
                      </m:r>
                      <m:acc>
                        <m:accPr>
                          <m:chr m:val="̅"/>
                          <m:ctrlPr>
                            <a:rPr lang="es-CO" sz="1100" i="1">
                              <a:solidFill>
                                <a:schemeClr val="dk1"/>
                              </a:solidFill>
                              <a:effectLst/>
                              <a:latin typeface="Cambria Math" panose="02040503050406030204" pitchFamily="18" charset="0"/>
                              <a:ea typeface="+mn-ea"/>
                              <a:cs typeface="+mn-cs"/>
                            </a:rPr>
                          </m:ctrlPr>
                        </m:accPr>
                        <m:e>
                          <m:r>
                            <a:rPr lang="es-CO" sz="1100" i="1">
                              <a:solidFill>
                                <a:schemeClr val="dk1"/>
                              </a:solidFill>
                              <a:effectLst/>
                              <a:latin typeface="Cambria Math" panose="02040503050406030204" pitchFamily="18" charset="0"/>
                              <a:ea typeface="+mn-ea"/>
                              <a:cs typeface="+mn-cs"/>
                            </a:rPr>
                            <m:t>𝑥</m:t>
                          </m:r>
                        </m:e>
                      </m:acc>
                    </m:num>
                    <m:den>
                      <m:r>
                        <a:rPr lang="es-CO" sz="1100" i="1">
                          <a:solidFill>
                            <a:schemeClr val="dk1"/>
                          </a:solidFill>
                          <a:effectLst/>
                          <a:latin typeface="Cambria Math" panose="02040503050406030204" pitchFamily="18" charset="0"/>
                          <a:ea typeface="+mn-ea"/>
                          <a:cs typeface="+mn-cs"/>
                        </a:rPr>
                        <m:t>𝜎</m:t>
                      </m:r>
                    </m:den>
                  </m:f>
                </m:oMath>
              </a14:m>
              <a:r>
                <a:rPr lang="es-CO" sz="1100">
                  <a:solidFill>
                    <a:schemeClr val="dk1"/>
                  </a:solidFill>
                  <a:effectLst/>
                  <a:latin typeface="+mn-lt"/>
                  <a:ea typeface="+mn-ea"/>
                  <a:cs typeface="+mn-cs"/>
                </a:rPr>
                <a:t>  </a:t>
              </a:r>
              <a:endParaRPr lang="es-CO" sz="1400">
                <a:effectLst/>
              </a:endParaRPr>
            </a:p>
            <a:p>
              <a:pPr eaLnBrk="1" fontAlgn="auto" latinLnBrk="0" hangingPunct="1"/>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una veces sigma (desviación estándar), cualquier dato que tenga un comportamiento en valor absoluto mayor a 1</a:t>
              </a:r>
              <a:r>
                <a:rPr lang="es-CO" sz="1100" baseline="0">
                  <a:solidFill>
                    <a:schemeClr val="dk1"/>
                  </a:solidFill>
                  <a:effectLst/>
                  <a:latin typeface="+mn-lt"/>
                  <a:ea typeface="+mn-ea"/>
                  <a:cs typeface="+mn-cs"/>
                </a:rPr>
                <a:t> </a:t>
              </a:r>
              <a:r>
                <a:rPr lang="es-CO" sz="1100">
                  <a:solidFill>
                    <a:schemeClr val="dk1"/>
                  </a:solidFill>
                  <a:effectLst/>
                  <a:latin typeface="+mn-lt"/>
                  <a:ea typeface="+mn-ea"/>
                  <a:cs typeface="+mn-cs"/>
                </a:rPr>
                <a:t>será marcado con el semáforo verde o rojo según corresponda.</a:t>
              </a:r>
              <a:endParaRPr lang="es-CO"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endParaRPr lang="es-CO" sz="1400">
                <a:solidFill>
                  <a:schemeClr val="dk1"/>
                </a:solidFill>
                <a:effectLst/>
                <a:latin typeface="+mn-lt"/>
                <a:ea typeface="+mn-ea"/>
                <a:cs typeface="+mn-cs"/>
              </a:endParaRPr>
            </a:p>
            <a:p>
              <a:endParaRPr lang="es-CO" sz="1400">
                <a:solidFill>
                  <a:schemeClr val="dk1"/>
                </a:solidFill>
                <a:effectLst/>
                <a:latin typeface="+mn-lt"/>
                <a:ea typeface="+mn-ea"/>
                <a:cs typeface="+mn-cs"/>
              </a:endParaRPr>
            </a:p>
            <a:p>
              <a:endParaRPr lang="es-CO" sz="1800"/>
            </a:p>
          </xdr:txBody>
        </xdr:sp>
      </mc:Choice>
      <mc:Fallback xmlns="">
        <xdr:sp macro="" textlink="">
          <xdr:nvSpPr>
            <xdr:cNvPr id="3" name="3 CuadroTexto">
              <a:extLst>
                <a:ext uri="{FF2B5EF4-FFF2-40B4-BE49-F238E27FC236}">
                  <a16:creationId xmlns:a16="http://schemas.microsoft.com/office/drawing/2014/main" id="{18FACBFB-226E-47A8-A8D9-106BAE5F80E6}"/>
                </a:ext>
              </a:extLst>
            </xdr:cNvPr>
            <xdr:cNvSpPr txBox="1"/>
          </xdr:nvSpPr>
          <xdr:spPr>
            <a:xfrm>
              <a:off x="762000" y="762000"/>
              <a:ext cx="17411700" cy="2047876"/>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 la información sobre los precios promedio ponderados por cantidades de </a:t>
              </a:r>
              <a:r>
                <a:rPr lang="es-CO" sz="1400" baseline="0">
                  <a:solidFill>
                    <a:schemeClr val="dk1"/>
                  </a:solidFill>
                  <a:effectLst/>
                  <a:latin typeface="+mn-lt"/>
                  <a:ea typeface="+mn-ea"/>
                  <a:cs typeface="+mn-cs"/>
                </a:rPr>
                <a:t>l</a:t>
              </a:r>
              <a:r>
                <a:rPr lang="es-CO" sz="1400">
                  <a:solidFill>
                    <a:schemeClr val="dk1"/>
                  </a:solidFill>
                  <a:effectLst/>
                  <a:latin typeface="+mn-lt"/>
                  <a:ea typeface="+mn-ea"/>
                  <a:cs typeface="+mn-cs"/>
                </a:rPr>
                <a:t>a energía negociada durante cada mes del 2015,</a:t>
              </a:r>
              <a:r>
                <a:rPr lang="es-CO" sz="1400" baseline="0">
                  <a:solidFill>
                    <a:schemeClr val="dk1"/>
                  </a:solidFill>
                  <a:effectLst/>
                  <a:latin typeface="+mn-lt"/>
                  <a:ea typeface="+mn-ea"/>
                  <a:cs typeface="+mn-cs"/>
                </a:rPr>
                <a:t> 2016 y 2017</a:t>
              </a:r>
              <a:r>
                <a:rPr lang="es-CO" sz="1400">
                  <a:solidFill>
                    <a:schemeClr val="dk1"/>
                  </a:solidFill>
                  <a:effectLst/>
                  <a:latin typeface="+mn-lt"/>
                  <a:ea typeface="+mn-ea"/>
                  <a:cs typeface="+mn-cs"/>
                </a:rPr>
                <a:t>, expresadas en USD/MBTU. En la gráfica inicial se presenta el comportamiento del precio durante el año discriminando el mercado primario, secundario y otras transacciones del mercado mayorista. No se discrimina información por tipo de campos, modalidades contractuales,  plazos contractuales ni sectores de consumo. </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Precio</a:t>
              </a:r>
              <a:r>
                <a:rPr lang="es-ES" sz="1100" i="1" baseline="0">
                  <a:solidFill>
                    <a:schemeClr val="dk1"/>
                  </a:solidFill>
                  <a:effectLst/>
                  <a:latin typeface="+mn-lt"/>
                  <a:ea typeface="+mn-ea"/>
                  <a:cs typeface="+mn-cs"/>
                </a:rPr>
                <a:t> promedio 2017 - Precio promedio 2016)/(Precio promedio 2016)</a:t>
              </a: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pPr eaLnBrk="1" fontAlgn="auto" latinLnBrk="0" hangingPunct="1"/>
              <a:r>
                <a:rPr lang="es-ES" sz="1100" i="1" baseline="0">
                  <a:solidFill>
                    <a:schemeClr val="dk1"/>
                  </a:solidFill>
                  <a:effectLst/>
                  <a:latin typeface="+mn-lt"/>
                  <a:ea typeface="+mn-ea"/>
                  <a:cs typeface="+mn-cs"/>
                </a:rPr>
                <a:t>Desvios significativos en variación porcentual =  </a:t>
              </a:r>
              <a:r>
                <a:rPr lang="es-CO" sz="1100" i="0">
                  <a:solidFill>
                    <a:schemeClr val="dk1"/>
                  </a:solidFill>
                  <a:effectLst/>
                  <a:latin typeface="Cambria Math" panose="02040503050406030204" pitchFamily="18" charset="0"/>
                  <a:ea typeface="+mn-ea"/>
                  <a:cs typeface="+mn-cs"/>
                </a:rPr>
                <a:t>(𝑥− 𝑥 ̅)/𝜎</a:t>
              </a:r>
              <a:r>
                <a:rPr lang="es-CO" sz="1100">
                  <a:solidFill>
                    <a:schemeClr val="dk1"/>
                  </a:solidFill>
                  <a:effectLst/>
                  <a:latin typeface="+mn-lt"/>
                  <a:ea typeface="+mn-ea"/>
                  <a:cs typeface="+mn-cs"/>
                </a:rPr>
                <a:t>  </a:t>
              </a:r>
              <a:endParaRPr lang="es-CO" sz="1400">
                <a:effectLst/>
              </a:endParaRPr>
            </a:p>
            <a:p>
              <a:pPr eaLnBrk="1" fontAlgn="auto" latinLnBrk="0" hangingPunct="1"/>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una veces sigma (desviación estándar), cualquier dato que tenga un comportamiento en valor absoluto mayor a 1</a:t>
              </a:r>
              <a:r>
                <a:rPr lang="es-CO" sz="1100" baseline="0">
                  <a:solidFill>
                    <a:schemeClr val="dk1"/>
                  </a:solidFill>
                  <a:effectLst/>
                  <a:latin typeface="+mn-lt"/>
                  <a:ea typeface="+mn-ea"/>
                  <a:cs typeface="+mn-cs"/>
                </a:rPr>
                <a:t> </a:t>
              </a:r>
              <a:r>
                <a:rPr lang="es-CO" sz="1100">
                  <a:solidFill>
                    <a:schemeClr val="dk1"/>
                  </a:solidFill>
                  <a:effectLst/>
                  <a:latin typeface="+mn-lt"/>
                  <a:ea typeface="+mn-ea"/>
                  <a:cs typeface="+mn-cs"/>
                </a:rPr>
                <a:t>será marcado con el semáforo verde o rojo según corresponda.</a:t>
              </a:r>
              <a:endParaRPr lang="es-CO"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endParaRPr lang="es-CO" sz="1400">
                <a:solidFill>
                  <a:schemeClr val="dk1"/>
                </a:solidFill>
                <a:effectLst/>
                <a:latin typeface="+mn-lt"/>
                <a:ea typeface="+mn-ea"/>
                <a:cs typeface="+mn-cs"/>
              </a:endParaRPr>
            </a:p>
            <a:p>
              <a:endParaRPr lang="es-CO" sz="1400">
                <a:solidFill>
                  <a:schemeClr val="dk1"/>
                </a:solidFill>
                <a:effectLst/>
                <a:latin typeface="+mn-lt"/>
                <a:ea typeface="+mn-ea"/>
                <a:cs typeface="+mn-cs"/>
              </a:endParaRPr>
            </a:p>
            <a:p>
              <a:endParaRPr lang="es-CO" sz="1800"/>
            </a:p>
          </xdr:txBody>
        </xdr:sp>
      </mc:Fallback>
    </mc:AlternateContent>
    <xdr:clientData/>
  </xdr:twoCellAnchor>
  <xdr:twoCellAnchor>
    <xdr:from>
      <xdr:col>0</xdr:col>
      <xdr:colOff>761999</xdr:colOff>
      <xdr:row>33</xdr:row>
      <xdr:rowOff>85724</xdr:rowOff>
    </xdr:from>
    <xdr:to>
      <xdr:col>7</xdr:col>
      <xdr:colOff>19050</xdr:colOff>
      <xdr:row>52</xdr:row>
      <xdr:rowOff>76199</xdr:rowOff>
    </xdr:to>
    <xdr:graphicFrame macro="">
      <xdr:nvGraphicFramePr>
        <xdr:cNvPr id="4" name="Gráfico 3">
          <a:extLst>
            <a:ext uri="{FF2B5EF4-FFF2-40B4-BE49-F238E27FC236}">
              <a16:creationId xmlns:a16="http://schemas.microsoft.com/office/drawing/2014/main" id="{6A3E992A-248B-4DE3-BB5E-B427A34A84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733424</xdr:colOff>
      <xdr:row>33</xdr:row>
      <xdr:rowOff>85724</xdr:rowOff>
    </xdr:from>
    <xdr:to>
      <xdr:col>13</xdr:col>
      <xdr:colOff>1485899</xdr:colOff>
      <xdr:row>52</xdr:row>
      <xdr:rowOff>76199</xdr:rowOff>
    </xdr:to>
    <xdr:graphicFrame macro="">
      <xdr:nvGraphicFramePr>
        <xdr:cNvPr id="7" name="Gráfico 6">
          <a:extLst>
            <a:ext uri="{FF2B5EF4-FFF2-40B4-BE49-F238E27FC236}">
              <a16:creationId xmlns:a16="http://schemas.microsoft.com/office/drawing/2014/main" id="{6502C2D6-5156-4097-B98D-38B8C60072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723900</xdr:colOff>
      <xdr:row>33</xdr:row>
      <xdr:rowOff>66675</xdr:rowOff>
    </xdr:from>
    <xdr:to>
      <xdr:col>20</xdr:col>
      <xdr:colOff>1428750</xdr:colOff>
      <xdr:row>52</xdr:row>
      <xdr:rowOff>85725</xdr:rowOff>
    </xdr:to>
    <xdr:graphicFrame macro="">
      <xdr:nvGraphicFramePr>
        <xdr:cNvPr id="9" name="Gráfico 8">
          <a:extLst>
            <a:ext uri="{FF2B5EF4-FFF2-40B4-BE49-F238E27FC236}">
              <a16:creationId xmlns:a16="http://schemas.microsoft.com/office/drawing/2014/main" id="{BFACFFAC-E4ED-4707-9D72-0C17B64720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20</xdr:col>
      <xdr:colOff>599806</xdr:colOff>
      <xdr:row>0</xdr:row>
      <xdr:rowOff>161925</xdr:rowOff>
    </xdr:from>
    <xdr:to>
      <xdr:col>20</xdr:col>
      <xdr:colOff>1254150</xdr:colOff>
      <xdr:row>2</xdr:row>
      <xdr:rowOff>154965</xdr:rowOff>
    </xdr:to>
    <xdr:pic>
      <xdr:nvPicPr>
        <xdr:cNvPr id="8" name="Imagen 7">
          <a:hlinkClick xmlns:r="http://schemas.openxmlformats.org/officeDocument/2006/relationships" r:id="rId4"/>
          <a:extLst>
            <a:ext uri="{FF2B5EF4-FFF2-40B4-BE49-F238E27FC236}">
              <a16:creationId xmlns:a16="http://schemas.microsoft.com/office/drawing/2014/main" id="{4F33CD4D-FB2E-4DAE-A243-2211C4E82542}"/>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7278081" y="161925"/>
          <a:ext cx="654344" cy="374040"/>
        </a:xfrm>
        <a:prstGeom prst="rect">
          <a:avLst/>
        </a:prstGeom>
      </xdr:spPr>
    </xdr:pic>
    <xdr:clientData/>
  </xdr:twoCellAnchor>
  <xdr:twoCellAnchor editAs="oneCell">
    <xdr:from>
      <xdr:col>21</xdr:col>
      <xdr:colOff>82266</xdr:colOff>
      <xdr:row>1</xdr:row>
      <xdr:rowOff>113416</xdr:rowOff>
    </xdr:from>
    <xdr:to>
      <xdr:col>21</xdr:col>
      <xdr:colOff>420490</xdr:colOff>
      <xdr:row>2</xdr:row>
      <xdr:rowOff>154965</xdr:rowOff>
    </xdr:to>
    <xdr:pic>
      <xdr:nvPicPr>
        <xdr:cNvPr id="10" name="7 Imagen">
          <a:hlinkClick xmlns:r="http://schemas.openxmlformats.org/officeDocument/2006/relationships" r:id="rId6"/>
          <a:extLst>
            <a:ext uri="{FF2B5EF4-FFF2-40B4-BE49-F238E27FC236}">
              <a16:creationId xmlns:a16="http://schemas.microsoft.com/office/drawing/2014/main" id="{7AD2B0B7-C161-4AAC-AED3-5404E0489D5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8217866" y="303916"/>
          <a:ext cx="338224" cy="232049"/>
        </a:xfrm>
        <a:prstGeom prst="rect">
          <a:avLst/>
        </a:prstGeom>
      </xdr:spPr>
    </xdr:pic>
    <xdr:clientData/>
  </xdr:twoCellAnchor>
  <xdr:twoCellAnchor editAs="oneCell">
    <xdr:from>
      <xdr:col>20</xdr:col>
      <xdr:colOff>0</xdr:colOff>
      <xdr:row>1</xdr:row>
      <xdr:rowOff>99277</xdr:rowOff>
    </xdr:from>
    <xdr:to>
      <xdr:col>20</xdr:col>
      <xdr:colOff>344006</xdr:colOff>
      <xdr:row>2</xdr:row>
      <xdr:rowOff>154965</xdr:rowOff>
    </xdr:to>
    <xdr:pic>
      <xdr:nvPicPr>
        <xdr:cNvPr id="11" name="8 Imagen">
          <a:hlinkClick xmlns:r="http://schemas.openxmlformats.org/officeDocument/2006/relationships" r:id="rId8"/>
          <a:extLst>
            <a:ext uri="{FF2B5EF4-FFF2-40B4-BE49-F238E27FC236}">
              <a16:creationId xmlns:a16="http://schemas.microsoft.com/office/drawing/2014/main" id="{B25EA44A-5478-4807-9976-4FFF9A39343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6678275" y="289777"/>
          <a:ext cx="344006" cy="246188"/>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Textura grunge">
      <a:fillStyleLst>
        <a:solidFill>
          <a:schemeClr val="phClr"/>
        </a:solidFill>
        <a:blipFill rotWithShape="1">
          <a:blip xmlns:r="http://schemas.openxmlformats.org/officeDocument/2006/relationships" r:embed="rId1">
            <a:duotone>
              <a:schemeClr val="phClr">
                <a:tint val="67000"/>
                <a:shade val="65000"/>
              </a:schemeClr>
              <a:schemeClr val="phClr">
                <a:tint val="10000"/>
                <a:satMod val="130000"/>
              </a:schemeClr>
            </a:duotone>
          </a:blip>
          <a:tile tx="0" ty="0" sx="60000" sy="59000" flip="none" algn="b"/>
        </a:blipFill>
        <a:blipFill rotWithShape="1">
          <a:blip xmlns:r="http://schemas.openxmlformats.org/officeDocument/2006/relationships" r:embed="rId1">
            <a:duotone>
              <a:schemeClr val="phClr">
                <a:shade val="30000"/>
                <a:satMod val="115000"/>
              </a:schemeClr>
              <a:schemeClr val="phClr">
                <a:tint val="34000"/>
              </a:schemeClr>
            </a:duotone>
          </a:blip>
          <a:tile tx="0" ty="0" sx="60000" sy="59000" flip="none" algn="b"/>
        </a:blipFill>
      </a:fillStyleLst>
      <a:lnStyleLst>
        <a:ln w="6350" cap="flat" cmpd="sng" algn="ctr">
          <a:solidFill>
            <a:schemeClr val="phClr">
              <a:tint val="70000"/>
            </a:scheme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softEdge rad="12700"/>
          </a:effectLst>
        </a:effectStyle>
        <a:effectStyle>
          <a:effectLst>
            <a:outerShdw blurRad="50800" dist="19050" dir="5400000" algn="tl" rotWithShape="0">
              <a:srgbClr val="000000">
                <a:alpha val="60000"/>
              </a:srgbClr>
            </a:outerShdw>
            <a:softEdge rad="12700"/>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4"/>
  <sheetViews>
    <sheetView showGridLines="0" showRowColHeaders="0" tabSelected="1" zoomScaleNormal="100" workbookViewId="0">
      <selection activeCell="K12" sqref="K12"/>
    </sheetView>
  </sheetViews>
  <sheetFormatPr baseColWidth="10" defaultColWidth="0" defaultRowHeight="15" zeroHeight="1" x14ac:dyDescent="0.25"/>
  <cols>
    <col min="1" max="12" width="11.42578125" style="1" customWidth="1"/>
    <col min="13" max="16384" width="11.42578125" style="1" hidden="1"/>
  </cols>
  <sheetData>
    <row r="1" spans="1:11" s="61" customFormat="1" x14ac:dyDescent="0.25">
      <c r="A1" s="60"/>
      <c r="B1" s="60"/>
      <c r="C1" s="60"/>
      <c r="D1" s="60"/>
      <c r="E1" s="60"/>
      <c r="F1" s="60"/>
      <c r="G1" s="60"/>
      <c r="H1" s="60"/>
      <c r="I1" s="60"/>
      <c r="J1" s="60"/>
      <c r="K1" s="60"/>
    </row>
    <row r="2" spans="1:11" s="61" customFormat="1" x14ac:dyDescent="0.25">
      <c r="A2" s="60"/>
      <c r="B2" s="60"/>
      <c r="C2" s="60"/>
      <c r="D2" s="60"/>
      <c r="E2" s="60"/>
      <c r="F2" s="60"/>
      <c r="G2" s="60"/>
      <c r="H2" s="60"/>
      <c r="I2" s="60"/>
      <c r="J2" s="60"/>
      <c r="K2" s="60"/>
    </row>
    <row r="3" spans="1:11" s="61" customFormat="1" x14ac:dyDescent="0.25">
      <c r="A3" s="60"/>
      <c r="B3" s="60"/>
      <c r="C3" s="60"/>
      <c r="D3" s="60"/>
      <c r="E3" s="60"/>
      <c r="F3" s="60"/>
      <c r="G3" s="60"/>
      <c r="H3" s="60"/>
      <c r="I3" s="60"/>
      <c r="J3" s="60"/>
      <c r="K3" s="60"/>
    </row>
    <row r="4" spans="1:11" s="61" customFormat="1" x14ac:dyDescent="0.25">
      <c r="A4" s="60"/>
      <c r="B4" s="60"/>
      <c r="C4" s="60"/>
      <c r="D4" s="60"/>
      <c r="E4" s="60"/>
      <c r="F4" s="60"/>
      <c r="G4" s="60"/>
      <c r="H4" s="60"/>
      <c r="I4" s="60"/>
      <c r="J4" s="60"/>
      <c r="K4" s="60"/>
    </row>
    <row r="5" spans="1:11" s="61" customFormat="1" x14ac:dyDescent="0.25">
      <c r="A5" s="60"/>
      <c r="B5" s="60"/>
      <c r="C5" s="60"/>
      <c r="D5" s="60"/>
      <c r="E5" s="60"/>
      <c r="F5" s="60"/>
      <c r="G5" s="60"/>
      <c r="H5" s="60"/>
      <c r="I5" s="60"/>
      <c r="J5" s="60"/>
      <c r="K5" s="60"/>
    </row>
    <row r="6" spans="1:11" s="61" customFormat="1" x14ac:dyDescent="0.25">
      <c r="A6" s="60"/>
      <c r="B6" s="60"/>
      <c r="C6" s="60"/>
      <c r="D6" s="60"/>
      <c r="E6" s="60"/>
      <c r="F6" s="60"/>
      <c r="G6" s="60"/>
      <c r="H6" s="60"/>
      <c r="I6" s="60"/>
      <c r="J6" s="60"/>
      <c r="K6" s="60"/>
    </row>
    <row r="7" spans="1:11" s="61" customFormat="1" x14ac:dyDescent="0.25">
      <c r="A7" s="60"/>
      <c r="B7" s="60"/>
      <c r="C7" s="60"/>
      <c r="D7" s="60"/>
      <c r="E7" s="60"/>
      <c r="F7" s="60"/>
      <c r="G7" s="60"/>
      <c r="H7" s="60"/>
      <c r="I7" s="60"/>
      <c r="J7" s="60"/>
      <c r="K7" s="60"/>
    </row>
    <row r="8" spans="1:11" s="61" customFormat="1" x14ac:dyDescent="0.25">
      <c r="A8" s="60"/>
      <c r="B8" s="60"/>
      <c r="C8" s="60"/>
      <c r="D8" s="60"/>
      <c r="E8" s="60"/>
      <c r="F8" s="60"/>
      <c r="G8" s="60"/>
      <c r="H8" s="60"/>
      <c r="I8" s="60"/>
      <c r="J8" s="60"/>
      <c r="K8" s="60"/>
    </row>
    <row r="9" spans="1:11" s="61" customFormat="1" x14ac:dyDescent="0.25">
      <c r="A9" s="60"/>
      <c r="B9" s="60"/>
      <c r="C9" s="60"/>
      <c r="D9" s="60"/>
      <c r="E9" s="60"/>
      <c r="F9" s="60"/>
      <c r="G9" s="60"/>
      <c r="H9" s="60"/>
      <c r="I9" s="60"/>
      <c r="J9" s="60"/>
      <c r="K9" s="60"/>
    </row>
    <row r="10" spans="1:11" s="61" customFormat="1" x14ac:dyDescent="0.25">
      <c r="A10" s="60"/>
      <c r="B10" s="60"/>
      <c r="C10" s="60"/>
      <c r="D10" s="60"/>
      <c r="E10" s="60"/>
      <c r="F10" s="60"/>
      <c r="G10" s="60"/>
      <c r="H10" s="60"/>
      <c r="I10" s="60"/>
      <c r="J10" s="60"/>
      <c r="K10" s="60"/>
    </row>
    <row r="11" spans="1:11" s="61" customFormat="1" x14ac:dyDescent="0.25">
      <c r="A11" s="60"/>
      <c r="B11" s="60"/>
      <c r="C11" s="60"/>
      <c r="D11" s="60"/>
      <c r="E11" s="60"/>
      <c r="F11" s="60"/>
      <c r="G11" s="60"/>
      <c r="H11" s="60"/>
      <c r="I11" s="60"/>
      <c r="J11" s="60"/>
      <c r="K11" s="60"/>
    </row>
    <row r="12" spans="1:11" s="61" customFormat="1" x14ac:dyDescent="0.25">
      <c r="A12" s="60"/>
      <c r="B12" s="60"/>
      <c r="C12" s="60"/>
      <c r="D12" s="60"/>
      <c r="E12" s="60"/>
      <c r="F12" s="60"/>
      <c r="G12" s="60"/>
      <c r="H12" s="60"/>
      <c r="I12" s="60"/>
      <c r="J12" s="60"/>
      <c r="K12" s="60"/>
    </row>
    <row r="13" spans="1:11" s="61" customFormat="1" x14ac:dyDescent="0.25">
      <c r="A13" s="60"/>
      <c r="B13" s="60"/>
      <c r="C13" s="60"/>
      <c r="D13" s="60"/>
      <c r="E13" s="60"/>
      <c r="F13" s="60"/>
      <c r="G13" s="60"/>
      <c r="H13" s="60"/>
      <c r="I13" s="60"/>
      <c r="J13" s="60"/>
      <c r="K13" s="60"/>
    </row>
    <row r="14" spans="1:11" s="61" customFormat="1" x14ac:dyDescent="0.25">
      <c r="A14" s="60"/>
      <c r="B14" s="60"/>
      <c r="C14" s="60"/>
      <c r="D14" s="60"/>
      <c r="E14" s="60"/>
      <c r="F14" s="60"/>
      <c r="G14" s="60"/>
      <c r="H14" s="60"/>
      <c r="I14" s="60"/>
      <c r="J14" s="60"/>
      <c r="K14" s="60"/>
    </row>
    <row r="15" spans="1:11" s="61" customFormat="1" x14ac:dyDescent="0.25">
      <c r="A15" s="60"/>
      <c r="B15" s="60"/>
      <c r="C15" s="60"/>
      <c r="D15" s="60"/>
      <c r="E15" s="60"/>
      <c r="F15" s="60"/>
      <c r="G15" s="60"/>
      <c r="H15" s="60"/>
      <c r="I15" s="60"/>
      <c r="J15" s="60"/>
      <c r="K15" s="60"/>
    </row>
    <row r="16" spans="1:11" s="61" customFormat="1" x14ac:dyDescent="0.25">
      <c r="A16" s="60"/>
      <c r="B16" s="60"/>
      <c r="C16" s="60"/>
      <c r="D16" s="60"/>
      <c r="E16" s="60"/>
      <c r="F16" s="60"/>
      <c r="G16" s="60"/>
      <c r="H16" s="60"/>
      <c r="I16" s="60"/>
      <c r="J16" s="60"/>
      <c r="K16" s="60"/>
    </row>
    <row r="17" spans="1:11" s="61" customFormat="1" x14ac:dyDescent="0.25">
      <c r="A17" s="60"/>
      <c r="B17" s="60"/>
      <c r="C17" s="60"/>
      <c r="D17" s="60"/>
      <c r="E17" s="60"/>
      <c r="F17" s="60"/>
      <c r="G17" s="60"/>
      <c r="H17" s="60"/>
      <c r="I17" s="60"/>
      <c r="J17" s="60"/>
      <c r="K17" s="60"/>
    </row>
    <row r="18" spans="1:11" s="61" customFormat="1" x14ac:dyDescent="0.25">
      <c r="A18" s="60"/>
      <c r="B18" s="60"/>
      <c r="C18" s="60"/>
      <c r="D18" s="60"/>
      <c r="E18" s="60"/>
      <c r="F18" s="60"/>
      <c r="G18" s="60"/>
      <c r="H18" s="60"/>
      <c r="I18" s="60"/>
      <c r="J18" s="60"/>
      <c r="K18" s="60"/>
    </row>
    <row r="19" spans="1:11" s="61" customFormat="1" x14ac:dyDescent="0.25">
      <c r="A19" s="60"/>
      <c r="B19" s="60"/>
      <c r="C19" s="60"/>
      <c r="D19" s="60"/>
      <c r="E19" s="60"/>
      <c r="F19" s="60"/>
      <c r="G19" s="60"/>
      <c r="H19" s="60"/>
      <c r="I19" s="60"/>
      <c r="J19" s="60"/>
      <c r="K19" s="60"/>
    </row>
    <row r="20" spans="1:11" s="61" customFormat="1" x14ac:dyDescent="0.25">
      <c r="A20" s="60"/>
      <c r="B20" s="60"/>
      <c r="C20" s="60"/>
      <c r="D20" s="60"/>
      <c r="E20" s="60"/>
      <c r="F20" s="60"/>
      <c r="G20" s="60"/>
      <c r="H20" s="60"/>
      <c r="I20" s="60"/>
      <c r="J20" s="60"/>
      <c r="K20" s="60"/>
    </row>
    <row r="21" spans="1:11" s="61" customFormat="1" x14ac:dyDescent="0.25">
      <c r="A21" s="60"/>
      <c r="B21" s="60"/>
      <c r="C21" s="60"/>
      <c r="D21" s="60"/>
      <c r="E21" s="60"/>
      <c r="F21" s="60"/>
      <c r="G21" s="60"/>
      <c r="H21" s="60"/>
      <c r="I21" s="60"/>
      <c r="J21" s="60"/>
      <c r="K21" s="60"/>
    </row>
    <row r="22" spans="1:11" s="61" customFormat="1" x14ac:dyDescent="0.25">
      <c r="A22" s="60"/>
      <c r="B22" s="60"/>
      <c r="C22" s="60"/>
      <c r="D22" s="60"/>
      <c r="E22" s="60"/>
      <c r="F22" s="60"/>
      <c r="G22" s="60"/>
      <c r="H22" s="60"/>
      <c r="I22" s="60"/>
      <c r="J22" s="60"/>
      <c r="K22" s="60"/>
    </row>
    <row r="23" spans="1:11" s="61" customFormat="1" x14ac:dyDescent="0.25">
      <c r="A23" s="60"/>
      <c r="B23" s="60"/>
      <c r="C23" s="60"/>
      <c r="D23" s="60"/>
      <c r="E23" s="60"/>
      <c r="F23" s="60"/>
      <c r="G23" s="60"/>
      <c r="H23" s="60"/>
      <c r="I23" s="60"/>
      <c r="J23" s="60"/>
      <c r="K23" s="60"/>
    </row>
    <row r="24" spans="1:11" x14ac:dyDescent="0.25"/>
  </sheetData>
  <sheetProtection selectLockedCells="1" selectUnlockedCells="1"/>
  <pageMargins left="0.70866141732283472" right="0.70866141732283472" top="0.74803149606299213" bottom="0.74803149606299213" header="0.31496062992125984" footer="0.31496062992125984"/>
  <pageSetup orientation="landscape" blackAndWhite="1" draft="1"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1"/>
  <sheetViews>
    <sheetView showGridLines="0" showRowColHeaders="0" topLeftCell="B1" zoomScaleNormal="100" workbookViewId="0">
      <selection activeCell="P34" sqref="P34"/>
    </sheetView>
  </sheetViews>
  <sheetFormatPr baseColWidth="10" defaultColWidth="0" defaultRowHeight="15" zeroHeight="1" x14ac:dyDescent="0.25"/>
  <cols>
    <col min="1" max="1" width="11.42578125" customWidth="1"/>
    <col min="2" max="2" width="19.140625" bestFit="1" customWidth="1"/>
    <col min="3" max="7" width="11.42578125" customWidth="1"/>
    <col min="8" max="8" width="19.140625" bestFit="1" customWidth="1"/>
    <col min="9" max="20" width="11.42578125" customWidth="1"/>
    <col min="21" max="16384" width="11.425781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spans="2:15" x14ac:dyDescent="0.25"/>
    <row r="18" spans="2:15" x14ac:dyDescent="0.25"/>
    <row r="19" spans="2:15" ht="15.75" thickBot="1" x14ac:dyDescent="0.3"/>
    <row r="20" spans="2:15" ht="15" customHeight="1" x14ac:dyDescent="0.25">
      <c r="B20" s="192" t="s">
        <v>51</v>
      </c>
      <c r="C20" s="193"/>
      <c r="D20" s="193"/>
      <c r="E20" s="193"/>
      <c r="F20" s="194"/>
      <c r="H20" s="165" t="s">
        <v>52</v>
      </c>
      <c r="I20" s="166"/>
      <c r="J20" s="166"/>
      <c r="K20" s="166"/>
      <c r="L20" s="167"/>
    </row>
    <row r="21" spans="2:15" ht="15.75" thickBot="1" x14ac:dyDescent="0.3">
      <c r="B21" s="195"/>
      <c r="C21" s="196"/>
      <c r="D21" s="196"/>
      <c r="E21" s="196"/>
      <c r="F21" s="197"/>
      <c r="H21" s="168"/>
      <c r="I21" s="169"/>
      <c r="J21" s="169"/>
      <c r="K21" s="169"/>
      <c r="L21" s="170"/>
    </row>
    <row r="22" spans="2:15" ht="30.75" thickBot="1" x14ac:dyDescent="0.3">
      <c r="B22" s="51" t="s">
        <v>46</v>
      </c>
      <c r="C22" s="52">
        <v>2015</v>
      </c>
      <c r="D22" s="52">
        <v>2016</v>
      </c>
      <c r="E22" s="52">
        <v>2017</v>
      </c>
      <c r="F22" s="56" t="s">
        <v>16</v>
      </c>
      <c r="H22" s="51" t="s">
        <v>46</v>
      </c>
      <c r="I22" s="52">
        <v>2015</v>
      </c>
      <c r="J22" s="52">
        <v>2016</v>
      </c>
      <c r="K22" s="52">
        <v>2017</v>
      </c>
      <c r="L22" s="56" t="s">
        <v>16</v>
      </c>
      <c r="O22" s="65"/>
    </row>
    <row r="23" spans="2:15" ht="30" customHeight="1" x14ac:dyDescent="0.25">
      <c r="B23" s="57" t="s">
        <v>0</v>
      </c>
      <c r="C23" s="58">
        <v>390</v>
      </c>
      <c r="D23" s="58">
        <v>159</v>
      </c>
      <c r="E23" s="58">
        <v>448</v>
      </c>
      <c r="F23" s="94">
        <f>+E23/D23-1</f>
        <v>1.8176100628930816</v>
      </c>
      <c r="H23" s="57" t="s">
        <v>0</v>
      </c>
      <c r="I23" s="58">
        <v>647</v>
      </c>
      <c r="J23" s="58">
        <v>314</v>
      </c>
      <c r="K23" s="58">
        <v>431</v>
      </c>
      <c r="L23" s="94">
        <f>+K23/J23-1</f>
        <v>0.37261146496815289</v>
      </c>
      <c r="O23" s="107"/>
    </row>
    <row r="24" spans="2:15" ht="30" customHeight="1" thickBot="1" x14ac:dyDescent="0.3">
      <c r="B24" s="53" t="s">
        <v>14</v>
      </c>
      <c r="C24" s="54">
        <v>3197</v>
      </c>
      <c r="D24" s="54">
        <v>3430</v>
      </c>
      <c r="E24" s="54">
        <v>4943</v>
      </c>
      <c r="F24" s="95">
        <f>+E24/D24-1</f>
        <v>0.44110787172011667</v>
      </c>
      <c r="H24" s="86" t="s">
        <v>14</v>
      </c>
      <c r="I24" s="87">
        <v>1468</v>
      </c>
      <c r="J24" s="87">
        <v>3533</v>
      </c>
      <c r="K24" s="87">
        <v>3689</v>
      </c>
      <c r="L24" s="96">
        <f>+K24/J24-1</f>
        <v>4.4155108972544488E-2</v>
      </c>
    </row>
    <row r="25" spans="2:15" ht="43.5" customHeight="1" thickBot="1" x14ac:dyDescent="0.3">
      <c r="B25" s="59" t="s">
        <v>19</v>
      </c>
      <c r="C25" s="87">
        <v>182</v>
      </c>
      <c r="D25" s="87">
        <v>982</v>
      </c>
      <c r="E25" s="87">
        <v>1392</v>
      </c>
      <c r="F25" s="96">
        <f>+E25/D25-1</f>
        <v>0.41751527494908358</v>
      </c>
    </row>
    <row r="26" spans="2:15" x14ac:dyDescent="0.25"/>
    <row r="27" spans="2:15" x14ac:dyDescent="0.25"/>
    <row r="28" spans="2:15" x14ac:dyDescent="0.25"/>
    <row r="29" spans="2:15" x14ac:dyDescent="0.25"/>
    <row r="30" spans="2:15" x14ac:dyDescent="0.25"/>
    <row r="31" spans="2:15" x14ac:dyDescent="0.25"/>
    <row r="32" spans="2:15" x14ac:dyDescent="0.25"/>
    <row r="33" spans="2:18" x14ac:dyDescent="0.25"/>
    <row r="34" spans="2:18" x14ac:dyDescent="0.25"/>
    <row r="35" spans="2:18" x14ac:dyDescent="0.25"/>
    <row r="36" spans="2:18" x14ac:dyDescent="0.25"/>
    <row r="37" spans="2:18" x14ac:dyDescent="0.25"/>
    <row r="38" spans="2:18" x14ac:dyDescent="0.25"/>
    <row r="39" spans="2:18" x14ac:dyDescent="0.25"/>
    <row r="40" spans="2:18" x14ac:dyDescent="0.25"/>
    <row r="41" spans="2:18" x14ac:dyDescent="0.25"/>
    <row r="42" spans="2:18" ht="15.75" thickBot="1" x14ac:dyDescent="0.3"/>
    <row r="43" spans="2:18" x14ac:dyDescent="0.25">
      <c r="B43" s="165" t="s">
        <v>53</v>
      </c>
      <c r="C43" s="166"/>
      <c r="D43" s="166"/>
      <c r="E43" s="166"/>
      <c r="F43" s="167"/>
      <c r="H43" s="165" t="s">
        <v>56</v>
      </c>
      <c r="I43" s="166"/>
      <c r="J43" s="166"/>
      <c r="K43" s="166"/>
      <c r="L43" s="167"/>
      <c r="N43" s="165" t="s">
        <v>58</v>
      </c>
      <c r="O43" s="166"/>
      <c r="P43" s="166"/>
      <c r="Q43" s="166"/>
      <c r="R43" s="167"/>
    </row>
    <row r="44" spans="2:18" ht="15.75" thickBot="1" x14ac:dyDescent="0.3">
      <c r="B44" s="168" t="s">
        <v>54</v>
      </c>
      <c r="C44" s="169"/>
      <c r="D44" s="169"/>
      <c r="E44" s="169"/>
      <c r="F44" s="170"/>
      <c r="H44" s="168" t="s">
        <v>54</v>
      </c>
      <c r="I44" s="169"/>
      <c r="J44" s="169"/>
      <c r="K44" s="169"/>
      <c r="L44" s="170"/>
      <c r="N44" s="168" t="s">
        <v>54</v>
      </c>
      <c r="O44" s="169"/>
      <c r="P44" s="169"/>
      <c r="Q44" s="169"/>
      <c r="R44" s="170"/>
    </row>
    <row r="45" spans="2:18" x14ac:dyDescent="0.25">
      <c r="B45" s="171" t="s">
        <v>1</v>
      </c>
      <c r="C45" s="173">
        <v>2015</v>
      </c>
      <c r="D45" s="173">
        <v>2016</v>
      </c>
      <c r="E45" s="173">
        <v>2017</v>
      </c>
      <c r="F45" s="177" t="s">
        <v>16</v>
      </c>
      <c r="H45" s="171" t="s">
        <v>1</v>
      </c>
      <c r="I45" s="173">
        <v>2015</v>
      </c>
      <c r="J45" s="173">
        <v>2016</v>
      </c>
      <c r="K45" s="173">
        <v>2017</v>
      </c>
      <c r="L45" s="177" t="s">
        <v>16</v>
      </c>
      <c r="N45" s="171" t="s">
        <v>1</v>
      </c>
      <c r="O45" s="173">
        <v>2015</v>
      </c>
      <c r="P45" s="173">
        <v>2016</v>
      </c>
      <c r="Q45" s="173">
        <v>2017</v>
      </c>
      <c r="R45" s="177" t="s">
        <v>16</v>
      </c>
    </row>
    <row r="46" spans="2:18" ht="15.75" thickBot="1" x14ac:dyDescent="0.3">
      <c r="B46" s="179"/>
      <c r="C46" s="180"/>
      <c r="D46" s="180"/>
      <c r="E46" s="180"/>
      <c r="F46" s="178"/>
      <c r="H46" s="179"/>
      <c r="I46" s="180"/>
      <c r="J46" s="180"/>
      <c r="K46" s="180"/>
      <c r="L46" s="178"/>
      <c r="N46" s="179"/>
      <c r="O46" s="180"/>
      <c r="P46" s="180"/>
      <c r="Q46" s="180"/>
      <c r="R46" s="178"/>
    </row>
    <row r="47" spans="2:18" x14ac:dyDescent="0.25">
      <c r="B47" s="49" t="s">
        <v>2</v>
      </c>
      <c r="C47" s="50">
        <v>16</v>
      </c>
      <c r="D47" s="50">
        <v>1</v>
      </c>
      <c r="E47" s="50">
        <v>34</v>
      </c>
      <c r="F47" s="90">
        <f>+E47/D47-1</f>
        <v>33</v>
      </c>
      <c r="H47" s="2" t="s">
        <v>2</v>
      </c>
      <c r="I47" s="18">
        <v>10</v>
      </c>
      <c r="J47" s="18">
        <v>365</v>
      </c>
      <c r="K47" s="18">
        <v>298</v>
      </c>
      <c r="L47" s="97">
        <f>+K47/J47-1</f>
        <v>-0.18356164383561646</v>
      </c>
      <c r="N47" s="67" t="s">
        <v>2</v>
      </c>
      <c r="O47" s="68"/>
      <c r="P47" s="68">
        <v>11</v>
      </c>
      <c r="Q47" s="68">
        <v>67</v>
      </c>
      <c r="R47" s="104">
        <f>+Q47/P47-1</f>
        <v>5.0909090909090908</v>
      </c>
    </row>
    <row r="48" spans="2:18" x14ac:dyDescent="0.25">
      <c r="B48" s="7" t="s">
        <v>3</v>
      </c>
      <c r="C48" s="6">
        <v>8</v>
      </c>
      <c r="D48" s="6">
        <v>9</v>
      </c>
      <c r="E48" s="6">
        <v>9</v>
      </c>
      <c r="F48" s="88">
        <f t="shared" ref="F48:F58" si="0">+E48/D48-1</f>
        <v>0</v>
      </c>
      <c r="H48" s="7" t="s">
        <v>3</v>
      </c>
      <c r="I48" s="19">
        <v>92</v>
      </c>
      <c r="J48" s="19">
        <v>385</v>
      </c>
      <c r="K48" s="19">
        <v>273</v>
      </c>
      <c r="L48" s="88">
        <f t="shared" ref="L48:L58" si="1">+K48/J48-1</f>
        <v>-0.29090909090909089</v>
      </c>
      <c r="N48" s="71" t="s">
        <v>3</v>
      </c>
      <c r="O48" s="48"/>
      <c r="P48" s="48">
        <v>19</v>
      </c>
      <c r="Q48" s="48">
        <v>82</v>
      </c>
      <c r="R48" s="105">
        <f t="shared" ref="R48:R58" si="2">+Q48/P48-1</f>
        <v>3.3157894736842106</v>
      </c>
    </row>
    <row r="49" spans="2:18" x14ac:dyDescent="0.25">
      <c r="B49" s="7" t="s">
        <v>4</v>
      </c>
      <c r="C49" s="6">
        <v>16</v>
      </c>
      <c r="D49" s="6">
        <v>3</v>
      </c>
      <c r="E49" s="6">
        <v>13</v>
      </c>
      <c r="F49" s="88">
        <f t="shared" si="0"/>
        <v>3.333333333333333</v>
      </c>
      <c r="H49" s="7" t="s">
        <v>4</v>
      </c>
      <c r="I49" s="19">
        <v>216</v>
      </c>
      <c r="J49" s="19">
        <v>252</v>
      </c>
      <c r="K49" s="19">
        <v>352</v>
      </c>
      <c r="L49" s="88">
        <f t="shared" si="1"/>
        <v>0.39682539682539675</v>
      </c>
      <c r="N49" s="71" t="s">
        <v>4</v>
      </c>
      <c r="O49" s="48"/>
      <c r="P49" s="48">
        <v>48</v>
      </c>
      <c r="Q49" s="48">
        <v>90</v>
      </c>
      <c r="R49" s="105">
        <f t="shared" si="2"/>
        <v>0.875</v>
      </c>
    </row>
    <row r="50" spans="2:18" x14ac:dyDescent="0.25">
      <c r="B50" s="7" t="s">
        <v>5</v>
      </c>
      <c r="C50" s="6">
        <v>10</v>
      </c>
      <c r="D50" s="6">
        <v>20</v>
      </c>
      <c r="E50" s="6">
        <v>5</v>
      </c>
      <c r="F50" s="88">
        <f t="shared" si="0"/>
        <v>-0.75</v>
      </c>
      <c r="H50" s="7" t="s">
        <v>5</v>
      </c>
      <c r="I50" s="19">
        <v>224</v>
      </c>
      <c r="J50" s="19">
        <v>350</v>
      </c>
      <c r="K50" s="19">
        <v>306</v>
      </c>
      <c r="L50" s="88">
        <f t="shared" si="1"/>
        <v>-0.12571428571428567</v>
      </c>
      <c r="N50" s="71" t="s">
        <v>5</v>
      </c>
      <c r="O50" s="48"/>
      <c r="P50" s="48">
        <v>28</v>
      </c>
      <c r="Q50" s="48">
        <v>73</v>
      </c>
      <c r="R50" s="105">
        <f t="shared" si="2"/>
        <v>1.6071428571428572</v>
      </c>
    </row>
    <row r="51" spans="2:18" x14ac:dyDescent="0.25">
      <c r="B51" s="7" t="s">
        <v>6</v>
      </c>
      <c r="C51" s="6">
        <v>43</v>
      </c>
      <c r="D51" s="6">
        <v>17</v>
      </c>
      <c r="E51" s="6">
        <v>24</v>
      </c>
      <c r="F51" s="88">
        <f t="shared" si="0"/>
        <v>0.41176470588235303</v>
      </c>
      <c r="H51" s="7" t="s">
        <v>6</v>
      </c>
      <c r="I51" s="19">
        <v>208</v>
      </c>
      <c r="J51" s="19">
        <v>257</v>
      </c>
      <c r="K51" s="19">
        <v>309</v>
      </c>
      <c r="L51" s="88">
        <f t="shared" si="1"/>
        <v>0.2023346303501945</v>
      </c>
      <c r="N51" s="71" t="s">
        <v>6</v>
      </c>
      <c r="O51" s="48">
        <v>2</v>
      </c>
      <c r="P51" s="48">
        <v>23</v>
      </c>
      <c r="Q51" s="48">
        <v>75</v>
      </c>
      <c r="R51" s="105">
        <f t="shared" si="2"/>
        <v>2.2608695652173911</v>
      </c>
    </row>
    <row r="52" spans="2:18" x14ac:dyDescent="0.25">
      <c r="B52" s="7" t="s">
        <v>7</v>
      </c>
      <c r="C52" s="6">
        <v>23</v>
      </c>
      <c r="D52" s="6">
        <v>6</v>
      </c>
      <c r="E52" s="6">
        <v>35</v>
      </c>
      <c r="F52" s="88">
        <f t="shared" si="0"/>
        <v>4.833333333333333</v>
      </c>
      <c r="H52" s="7" t="s">
        <v>7</v>
      </c>
      <c r="I52" s="19">
        <v>352</v>
      </c>
      <c r="J52" s="19">
        <v>176</v>
      </c>
      <c r="K52" s="19">
        <v>395</v>
      </c>
      <c r="L52" s="88">
        <f t="shared" si="1"/>
        <v>1.2443181818181817</v>
      </c>
      <c r="N52" s="71" t="s">
        <v>7</v>
      </c>
      <c r="O52" s="48">
        <v>5</v>
      </c>
      <c r="P52" s="48">
        <v>46</v>
      </c>
      <c r="Q52" s="48">
        <v>108</v>
      </c>
      <c r="R52" s="105">
        <f t="shared" si="2"/>
        <v>1.347826086956522</v>
      </c>
    </row>
    <row r="53" spans="2:18" x14ac:dyDescent="0.25">
      <c r="B53" s="7" t="s">
        <v>8</v>
      </c>
      <c r="C53" s="6">
        <v>34</v>
      </c>
      <c r="D53" s="6">
        <v>10</v>
      </c>
      <c r="E53" s="6">
        <v>34</v>
      </c>
      <c r="F53" s="88">
        <f t="shared" si="0"/>
        <v>2.4</v>
      </c>
      <c r="H53" s="7" t="s">
        <v>8</v>
      </c>
      <c r="I53" s="19">
        <v>274</v>
      </c>
      <c r="J53" s="19">
        <v>273</v>
      </c>
      <c r="K53" s="19">
        <v>498</v>
      </c>
      <c r="L53" s="88">
        <f t="shared" si="1"/>
        <v>0.82417582417582413</v>
      </c>
      <c r="N53" s="71" t="s">
        <v>8</v>
      </c>
      <c r="O53" s="48">
        <v>4</v>
      </c>
      <c r="P53" s="48">
        <v>81</v>
      </c>
      <c r="Q53" s="48">
        <v>106</v>
      </c>
      <c r="R53" s="105">
        <f t="shared" si="2"/>
        <v>0.30864197530864201</v>
      </c>
    </row>
    <row r="54" spans="2:18" x14ac:dyDescent="0.25">
      <c r="B54" s="7" t="s">
        <v>9</v>
      </c>
      <c r="C54" s="6">
        <v>13</v>
      </c>
      <c r="D54" s="6">
        <v>7</v>
      </c>
      <c r="E54" s="6">
        <v>46</v>
      </c>
      <c r="F54" s="88">
        <f t="shared" si="0"/>
        <v>5.5714285714285712</v>
      </c>
      <c r="H54" s="7" t="s">
        <v>9</v>
      </c>
      <c r="I54" s="19">
        <v>248</v>
      </c>
      <c r="J54" s="19">
        <v>342</v>
      </c>
      <c r="K54" s="19">
        <v>562</v>
      </c>
      <c r="L54" s="88">
        <f t="shared" si="1"/>
        <v>0.64327485380116967</v>
      </c>
      <c r="N54" s="71" t="s">
        <v>9</v>
      </c>
      <c r="O54" s="48"/>
      <c r="P54" s="48">
        <v>95</v>
      </c>
      <c r="Q54" s="48">
        <v>144</v>
      </c>
      <c r="R54" s="105">
        <f t="shared" si="2"/>
        <v>0.51578947368421058</v>
      </c>
    </row>
    <row r="55" spans="2:18" x14ac:dyDescent="0.25">
      <c r="B55" s="7" t="s">
        <v>10</v>
      </c>
      <c r="C55" s="6">
        <v>21</v>
      </c>
      <c r="D55" s="6">
        <v>8</v>
      </c>
      <c r="E55" s="6">
        <v>49</v>
      </c>
      <c r="F55" s="88">
        <f t="shared" si="0"/>
        <v>5.125</v>
      </c>
      <c r="H55" s="7" t="s">
        <v>10</v>
      </c>
      <c r="I55" s="19">
        <v>315</v>
      </c>
      <c r="J55" s="19">
        <v>222</v>
      </c>
      <c r="K55" s="19">
        <v>561</v>
      </c>
      <c r="L55" s="88">
        <f t="shared" si="1"/>
        <v>1.5270270270270272</v>
      </c>
      <c r="N55" s="71" t="s">
        <v>10</v>
      </c>
      <c r="O55" s="48">
        <v>4</v>
      </c>
      <c r="P55" s="48">
        <v>68</v>
      </c>
      <c r="Q55" s="48">
        <v>170</v>
      </c>
      <c r="R55" s="105">
        <f t="shared" si="2"/>
        <v>1.5</v>
      </c>
    </row>
    <row r="56" spans="2:18" x14ac:dyDescent="0.25">
      <c r="B56" s="7" t="s">
        <v>11</v>
      </c>
      <c r="C56" s="6">
        <v>92</v>
      </c>
      <c r="D56" s="6">
        <v>10</v>
      </c>
      <c r="E56" s="6">
        <v>57</v>
      </c>
      <c r="F56" s="88">
        <f t="shared" si="0"/>
        <v>4.7</v>
      </c>
      <c r="H56" s="7" t="s">
        <v>11</v>
      </c>
      <c r="I56" s="19">
        <v>414</v>
      </c>
      <c r="J56" s="19">
        <v>162</v>
      </c>
      <c r="K56" s="19">
        <v>480</v>
      </c>
      <c r="L56" s="88">
        <f t="shared" si="1"/>
        <v>1.9629629629629628</v>
      </c>
      <c r="N56" s="71" t="s">
        <v>11</v>
      </c>
      <c r="O56" s="48">
        <v>6</v>
      </c>
      <c r="P56" s="48">
        <v>66</v>
      </c>
      <c r="Q56" s="48">
        <v>139</v>
      </c>
      <c r="R56" s="105">
        <f t="shared" si="2"/>
        <v>1.106060606060606</v>
      </c>
    </row>
    <row r="57" spans="2:18" x14ac:dyDescent="0.25">
      <c r="B57" s="7" t="s">
        <v>12</v>
      </c>
      <c r="C57" s="6">
        <v>108</v>
      </c>
      <c r="D57" s="6">
        <v>11</v>
      </c>
      <c r="E57" s="6">
        <v>89</v>
      </c>
      <c r="F57" s="88">
        <f t="shared" si="0"/>
        <v>7.0909090909090917</v>
      </c>
      <c r="H57" s="7" t="s">
        <v>12</v>
      </c>
      <c r="I57" s="19">
        <v>491</v>
      </c>
      <c r="J57" s="19">
        <v>186</v>
      </c>
      <c r="K57" s="19">
        <v>519</v>
      </c>
      <c r="L57" s="88">
        <f t="shared" si="1"/>
        <v>1.7903225806451615</v>
      </c>
      <c r="N57" s="71" t="s">
        <v>12</v>
      </c>
      <c r="O57" s="48">
        <v>159</v>
      </c>
      <c r="P57" s="48">
        <v>420</v>
      </c>
      <c r="Q57" s="48">
        <v>207</v>
      </c>
      <c r="R57" s="105">
        <f t="shared" si="2"/>
        <v>-0.50714285714285712</v>
      </c>
    </row>
    <row r="58" spans="2:18" ht="15.75" thickBot="1" x14ac:dyDescent="0.3">
      <c r="B58" s="8" t="s">
        <v>13</v>
      </c>
      <c r="C58" s="9">
        <v>6</v>
      </c>
      <c r="D58" s="9">
        <v>57</v>
      </c>
      <c r="E58" s="9">
        <v>53</v>
      </c>
      <c r="F58" s="89">
        <f t="shared" si="0"/>
        <v>-7.0175438596491224E-2</v>
      </c>
      <c r="H58" s="8" t="s">
        <v>13</v>
      </c>
      <c r="I58" s="20">
        <v>353</v>
      </c>
      <c r="J58" s="20">
        <v>460</v>
      </c>
      <c r="K58" s="20">
        <v>390</v>
      </c>
      <c r="L58" s="89">
        <f t="shared" si="1"/>
        <v>-0.15217391304347827</v>
      </c>
      <c r="N58" s="73" t="s">
        <v>13</v>
      </c>
      <c r="O58" s="74">
        <v>2</v>
      </c>
      <c r="P58" s="74">
        <v>77</v>
      </c>
      <c r="Q58" s="74">
        <v>131</v>
      </c>
      <c r="R58" s="106">
        <f t="shared" si="2"/>
        <v>0.70129870129870131</v>
      </c>
    </row>
    <row r="59" spans="2:18" x14ac:dyDescent="0.25"/>
    <row r="60" spans="2:18" x14ac:dyDescent="0.25"/>
    <row r="61" spans="2:18" x14ac:dyDescent="0.25"/>
    <row r="62" spans="2:18" x14ac:dyDescent="0.25"/>
    <row r="63" spans="2:18" x14ac:dyDescent="0.25"/>
    <row r="64" spans="2:18" x14ac:dyDescent="0.25"/>
    <row r="65" spans="2:12" x14ac:dyDescent="0.25"/>
    <row r="66" spans="2:12" x14ac:dyDescent="0.25"/>
    <row r="67" spans="2:12" x14ac:dyDescent="0.25"/>
    <row r="68" spans="2:12" x14ac:dyDescent="0.25"/>
    <row r="69" spans="2:12" x14ac:dyDescent="0.25"/>
    <row r="70" spans="2:12" x14ac:dyDescent="0.25"/>
    <row r="71" spans="2:12" x14ac:dyDescent="0.25"/>
    <row r="72" spans="2:12" x14ac:dyDescent="0.25"/>
    <row r="73" spans="2:12" x14ac:dyDescent="0.25"/>
    <row r="74" spans="2:12" x14ac:dyDescent="0.25"/>
    <row r="75" spans="2:12" ht="15.75" thickBot="1" x14ac:dyDescent="0.3"/>
    <row r="76" spans="2:12" x14ac:dyDescent="0.25">
      <c r="B76" s="165" t="s">
        <v>55</v>
      </c>
      <c r="C76" s="166"/>
      <c r="D76" s="166"/>
      <c r="E76" s="166"/>
      <c r="F76" s="167"/>
      <c r="H76" s="165" t="s">
        <v>57</v>
      </c>
      <c r="I76" s="166"/>
      <c r="J76" s="166"/>
      <c r="K76" s="166"/>
      <c r="L76" s="167"/>
    </row>
    <row r="77" spans="2:12" ht="15.75" thickBot="1" x14ac:dyDescent="0.3">
      <c r="B77" s="168" t="s">
        <v>54</v>
      </c>
      <c r="C77" s="169"/>
      <c r="D77" s="169"/>
      <c r="E77" s="169"/>
      <c r="F77" s="170"/>
      <c r="H77" s="168" t="s">
        <v>54</v>
      </c>
      <c r="I77" s="169"/>
      <c r="J77" s="169"/>
      <c r="K77" s="169"/>
      <c r="L77" s="170"/>
    </row>
    <row r="78" spans="2:12" x14ac:dyDescent="0.25">
      <c r="B78" s="171" t="s">
        <v>1</v>
      </c>
      <c r="C78" s="173">
        <v>2015</v>
      </c>
      <c r="D78" s="173">
        <v>2016</v>
      </c>
      <c r="E78" s="173">
        <v>2017</v>
      </c>
      <c r="F78" s="177" t="s">
        <v>16</v>
      </c>
      <c r="H78" s="171" t="s">
        <v>1</v>
      </c>
      <c r="I78" s="173">
        <v>2015</v>
      </c>
      <c r="J78" s="173">
        <v>2016</v>
      </c>
      <c r="K78" s="173">
        <v>2017</v>
      </c>
      <c r="L78" s="177" t="s">
        <v>16</v>
      </c>
    </row>
    <row r="79" spans="2:12" ht="15.75" thickBot="1" x14ac:dyDescent="0.3">
      <c r="B79" s="179"/>
      <c r="C79" s="180"/>
      <c r="D79" s="180"/>
      <c r="E79" s="180"/>
      <c r="F79" s="178"/>
      <c r="H79" s="179"/>
      <c r="I79" s="180"/>
      <c r="J79" s="180"/>
      <c r="K79" s="180"/>
      <c r="L79" s="178"/>
    </row>
    <row r="80" spans="2:12" x14ac:dyDescent="0.25">
      <c r="B80" s="2" t="s">
        <v>2</v>
      </c>
      <c r="C80" s="3">
        <v>17</v>
      </c>
      <c r="D80" s="3">
        <v>62</v>
      </c>
      <c r="E80" s="3">
        <v>13</v>
      </c>
      <c r="F80" s="91">
        <f>+E80/D80-1</f>
        <v>-0.79032258064516125</v>
      </c>
      <c r="H80" s="2" t="s">
        <v>2</v>
      </c>
      <c r="I80" s="18">
        <v>14</v>
      </c>
      <c r="J80" s="18">
        <v>265</v>
      </c>
      <c r="K80" s="18">
        <v>324</v>
      </c>
      <c r="L80" s="97">
        <f>+K80/J80-1</f>
        <v>0.22264150943396221</v>
      </c>
    </row>
    <row r="81" spans="2:12" x14ac:dyDescent="0.25">
      <c r="B81" s="7" t="s">
        <v>3</v>
      </c>
      <c r="C81" s="6">
        <v>47</v>
      </c>
      <c r="D81" s="6">
        <v>51</v>
      </c>
      <c r="E81" s="6">
        <v>19</v>
      </c>
      <c r="F81" s="92">
        <f t="shared" ref="F81:F91" si="3">+E81/D81-1</f>
        <v>-0.62745098039215685</v>
      </c>
      <c r="H81" s="7" t="s">
        <v>3</v>
      </c>
      <c r="I81" s="19">
        <v>17</v>
      </c>
      <c r="J81" s="19">
        <v>364</v>
      </c>
      <c r="K81" s="19">
        <v>224</v>
      </c>
      <c r="L81" s="88">
        <f t="shared" ref="L81:L91" si="4">+K81/J81-1</f>
        <v>-0.38461538461538458</v>
      </c>
    </row>
    <row r="82" spans="2:12" x14ac:dyDescent="0.25">
      <c r="B82" s="7" t="s">
        <v>4</v>
      </c>
      <c r="C82" s="6">
        <v>97</v>
      </c>
      <c r="D82" s="6">
        <v>53</v>
      </c>
      <c r="E82" s="6">
        <v>47</v>
      </c>
      <c r="F82" s="92">
        <f t="shared" si="3"/>
        <v>-0.1132075471698113</v>
      </c>
      <c r="H82" s="7" t="s">
        <v>4</v>
      </c>
      <c r="I82" s="19">
        <v>110</v>
      </c>
      <c r="J82" s="19">
        <v>368</v>
      </c>
      <c r="K82" s="19">
        <v>290</v>
      </c>
      <c r="L82" s="88">
        <f t="shared" si="4"/>
        <v>-0.21195652173913049</v>
      </c>
    </row>
    <row r="83" spans="2:12" x14ac:dyDescent="0.25">
      <c r="B83" s="7" t="s">
        <v>5</v>
      </c>
      <c r="C83" s="6">
        <v>6</v>
      </c>
      <c r="D83" s="6">
        <v>30</v>
      </c>
      <c r="E83" s="6">
        <v>73</v>
      </c>
      <c r="F83" s="92">
        <f t="shared" si="3"/>
        <v>1.4333333333333331</v>
      </c>
      <c r="H83" s="7" t="s">
        <v>5</v>
      </c>
      <c r="I83" s="19">
        <v>79</v>
      </c>
      <c r="J83" s="19">
        <v>308</v>
      </c>
      <c r="K83" s="19">
        <v>356</v>
      </c>
      <c r="L83" s="88">
        <f t="shared" si="4"/>
        <v>0.1558441558441559</v>
      </c>
    </row>
    <row r="84" spans="2:12" x14ac:dyDescent="0.25">
      <c r="B84" s="7" t="s">
        <v>6</v>
      </c>
      <c r="C84" s="6">
        <v>106</v>
      </c>
      <c r="D84" s="6">
        <v>25</v>
      </c>
      <c r="E84" s="6">
        <v>95</v>
      </c>
      <c r="F84" s="92">
        <f t="shared" si="3"/>
        <v>2.8</v>
      </c>
      <c r="H84" s="7" t="s">
        <v>6</v>
      </c>
      <c r="I84" s="19">
        <v>69</v>
      </c>
      <c r="J84" s="19">
        <v>317</v>
      </c>
      <c r="K84" s="19">
        <v>205</v>
      </c>
      <c r="L84" s="88">
        <f t="shared" si="4"/>
        <v>-0.35331230283911674</v>
      </c>
    </row>
    <row r="85" spans="2:12" x14ac:dyDescent="0.25">
      <c r="B85" s="7" t="s">
        <v>7</v>
      </c>
      <c r="C85" s="6">
        <v>81</v>
      </c>
      <c r="D85" s="6">
        <v>19</v>
      </c>
      <c r="E85" s="6">
        <v>5</v>
      </c>
      <c r="F85" s="92">
        <f t="shared" si="3"/>
        <v>-0.73684210526315796</v>
      </c>
      <c r="H85" s="7" t="s">
        <v>7</v>
      </c>
      <c r="I85" s="19">
        <v>55</v>
      </c>
      <c r="J85" s="19">
        <v>242</v>
      </c>
      <c r="K85" s="19">
        <v>295</v>
      </c>
      <c r="L85" s="88">
        <f t="shared" si="4"/>
        <v>0.21900826446280997</v>
      </c>
    </row>
    <row r="86" spans="2:12" x14ac:dyDescent="0.25">
      <c r="B86" s="7" t="s">
        <v>8</v>
      </c>
      <c r="C86" s="6">
        <v>177</v>
      </c>
      <c r="D86" s="6">
        <v>4</v>
      </c>
      <c r="E86" s="6">
        <v>4</v>
      </c>
      <c r="F86" s="92">
        <f t="shared" si="3"/>
        <v>0</v>
      </c>
      <c r="H86" s="7" t="s">
        <v>8</v>
      </c>
      <c r="I86" s="19">
        <v>92</v>
      </c>
      <c r="J86" s="19">
        <v>253</v>
      </c>
      <c r="K86" s="19">
        <v>347</v>
      </c>
      <c r="L86" s="88">
        <f t="shared" si="4"/>
        <v>0.37154150197628466</v>
      </c>
    </row>
    <row r="87" spans="2:12" x14ac:dyDescent="0.25">
      <c r="B87" s="7" t="s">
        <v>9</v>
      </c>
      <c r="C87" s="6">
        <v>3</v>
      </c>
      <c r="D87" s="6">
        <v>6</v>
      </c>
      <c r="E87" s="6">
        <v>97</v>
      </c>
      <c r="F87" s="92">
        <f t="shared" si="3"/>
        <v>15.166666666666668</v>
      </c>
      <c r="H87" s="7" t="s">
        <v>9</v>
      </c>
      <c r="I87" s="19">
        <v>94</v>
      </c>
      <c r="J87" s="19">
        <v>239</v>
      </c>
      <c r="K87" s="19">
        <v>271</v>
      </c>
      <c r="L87" s="88">
        <f t="shared" si="4"/>
        <v>0.13389121338912124</v>
      </c>
    </row>
    <row r="88" spans="2:12" x14ac:dyDescent="0.25">
      <c r="B88" s="7" t="s">
        <v>10</v>
      </c>
      <c r="C88" s="6">
        <v>15</v>
      </c>
      <c r="D88" s="6">
        <v>2</v>
      </c>
      <c r="E88" s="6">
        <v>6</v>
      </c>
      <c r="F88" s="92">
        <f t="shared" si="3"/>
        <v>2</v>
      </c>
      <c r="H88" s="7" t="s">
        <v>10</v>
      </c>
      <c r="I88" s="19">
        <v>132</v>
      </c>
      <c r="J88" s="19">
        <v>264</v>
      </c>
      <c r="K88" s="19">
        <v>248</v>
      </c>
      <c r="L88" s="88">
        <f t="shared" si="4"/>
        <v>-6.0606060606060552E-2</v>
      </c>
    </row>
    <row r="89" spans="2:12" x14ac:dyDescent="0.25">
      <c r="B89" s="7" t="s">
        <v>11</v>
      </c>
      <c r="C89" s="6">
        <v>7</v>
      </c>
      <c r="D89" s="6">
        <v>2</v>
      </c>
      <c r="E89" s="6">
        <v>7</v>
      </c>
      <c r="F89" s="92">
        <f t="shared" si="3"/>
        <v>2.5</v>
      </c>
      <c r="H89" s="7" t="s">
        <v>11</v>
      </c>
      <c r="I89" s="19">
        <v>333</v>
      </c>
      <c r="J89" s="19">
        <v>286</v>
      </c>
      <c r="K89" s="19">
        <v>329</v>
      </c>
      <c r="L89" s="88">
        <f t="shared" si="4"/>
        <v>0.15034965034965042</v>
      </c>
    </row>
    <row r="90" spans="2:12" x14ac:dyDescent="0.25">
      <c r="B90" s="7" t="s">
        <v>12</v>
      </c>
      <c r="C90" s="6">
        <v>16</v>
      </c>
      <c r="D90" s="6">
        <v>24</v>
      </c>
      <c r="E90" s="6">
        <v>36</v>
      </c>
      <c r="F90" s="92">
        <f t="shared" si="3"/>
        <v>0.5</v>
      </c>
      <c r="H90" s="7" t="s">
        <v>12</v>
      </c>
      <c r="I90" s="19">
        <v>233</v>
      </c>
      <c r="J90" s="19">
        <v>270</v>
      </c>
      <c r="K90" s="19">
        <v>415</v>
      </c>
      <c r="L90" s="88">
        <f t="shared" si="4"/>
        <v>0.53703703703703698</v>
      </c>
    </row>
    <row r="91" spans="2:12" ht="15.75" thickBot="1" x14ac:dyDescent="0.3">
      <c r="B91" s="8" t="s">
        <v>13</v>
      </c>
      <c r="C91" s="9">
        <v>75</v>
      </c>
      <c r="D91" s="9">
        <v>36</v>
      </c>
      <c r="E91" s="9">
        <v>29</v>
      </c>
      <c r="F91" s="93">
        <f t="shared" si="3"/>
        <v>-0.19444444444444442</v>
      </c>
      <c r="H91" s="8" t="s">
        <v>13</v>
      </c>
      <c r="I91" s="20">
        <v>240</v>
      </c>
      <c r="J91" s="20">
        <v>357</v>
      </c>
      <c r="K91" s="20">
        <v>385</v>
      </c>
      <c r="L91" s="89">
        <f t="shared" si="4"/>
        <v>7.8431372549019551E-2</v>
      </c>
    </row>
    <row r="92" spans="2:12" x14ac:dyDescent="0.25"/>
    <row r="93" spans="2:12" x14ac:dyDescent="0.25"/>
    <row r="94" spans="2:12" x14ac:dyDescent="0.25"/>
    <row r="95" spans="2:12" x14ac:dyDescent="0.25"/>
    <row r="96" spans="2:12" x14ac:dyDescent="0.25"/>
    <row r="97" spans="8:13" x14ac:dyDescent="0.25"/>
    <row r="98" spans="8:13" x14ac:dyDescent="0.25"/>
    <row r="99" spans="8:13" x14ac:dyDescent="0.25"/>
    <row r="100" spans="8:13" x14ac:dyDescent="0.25"/>
    <row r="101" spans="8:13" x14ac:dyDescent="0.25"/>
    <row r="102" spans="8:13" x14ac:dyDescent="0.25"/>
    <row r="103" spans="8:13" x14ac:dyDescent="0.25"/>
    <row r="104" spans="8:13" x14ac:dyDescent="0.25"/>
    <row r="105" spans="8:13" x14ac:dyDescent="0.25"/>
    <row r="106" spans="8:13" x14ac:dyDescent="0.25"/>
    <row r="107" spans="8:13" x14ac:dyDescent="0.25"/>
    <row r="108" spans="8:13" x14ac:dyDescent="0.25">
      <c r="H108" s="164" t="s">
        <v>102</v>
      </c>
      <c r="I108" s="164"/>
      <c r="J108" s="164"/>
      <c r="K108" s="164"/>
      <c r="L108" s="164"/>
      <c r="M108" s="164"/>
    </row>
    <row r="109" spans="8:13" x14ac:dyDescent="0.25">
      <c r="H109" s="164" t="s">
        <v>103</v>
      </c>
      <c r="I109" s="164"/>
      <c r="J109" s="164"/>
      <c r="K109" s="164"/>
      <c r="L109" s="164"/>
      <c r="M109" s="164"/>
    </row>
    <row r="110" spans="8:13" x14ac:dyDescent="0.25"/>
    <row r="111" spans="8:13" x14ac:dyDescent="0.25"/>
  </sheetData>
  <sheetProtection algorithmName="SHA-512" hashValue="J5vUfMTSv81MDKgNJFTZBhxWGBBW4RGcJC9txUA5FYhauSaGcYxb5IkQLzfDaQXsgWH07H5bntd9UZng0e4Tuw==" saltValue="lux3rR1KKPcT8Am/oirt3A==" spinCount="100000" sheet="1" objects="1" scenarios="1" selectLockedCells="1" selectUnlockedCells="1"/>
  <mergeCells count="39">
    <mergeCell ref="H108:M108"/>
    <mergeCell ref="H109:M109"/>
    <mergeCell ref="H20:L21"/>
    <mergeCell ref="B43:F43"/>
    <mergeCell ref="B44:F44"/>
    <mergeCell ref="B45:B46"/>
    <mergeCell ref="C45:C46"/>
    <mergeCell ref="D45:D46"/>
    <mergeCell ref="E45:E46"/>
    <mergeCell ref="F45:F46"/>
    <mergeCell ref="H43:L43"/>
    <mergeCell ref="H44:L44"/>
    <mergeCell ref="B20:F21"/>
    <mergeCell ref="H45:H46"/>
    <mergeCell ref="I45:I46"/>
    <mergeCell ref="J45:J46"/>
    <mergeCell ref="K45:K46"/>
    <mergeCell ref="L45:L46"/>
    <mergeCell ref="H76:L76"/>
    <mergeCell ref="B76:F76"/>
    <mergeCell ref="B77:F77"/>
    <mergeCell ref="H77:L77"/>
    <mergeCell ref="B78:B79"/>
    <mergeCell ref="C78:C79"/>
    <mergeCell ref="D78:D79"/>
    <mergeCell ref="E78:E79"/>
    <mergeCell ref="F78:F79"/>
    <mergeCell ref="H78:H79"/>
    <mergeCell ref="I78:I79"/>
    <mergeCell ref="J78:J79"/>
    <mergeCell ref="K78:K79"/>
    <mergeCell ref="L78:L79"/>
    <mergeCell ref="N43:R43"/>
    <mergeCell ref="N44:R44"/>
    <mergeCell ref="N45:N46"/>
    <mergeCell ref="O45:O46"/>
    <mergeCell ref="P45:P46"/>
    <mergeCell ref="Q45:Q46"/>
    <mergeCell ref="R45:R4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showGridLines="0" showRowColHeaders="0" workbookViewId="0">
      <selection activeCell="R11" sqref="R11"/>
    </sheetView>
  </sheetViews>
  <sheetFormatPr baseColWidth="10" defaultColWidth="0" defaultRowHeight="15" zeroHeight="1" x14ac:dyDescent="0.25"/>
  <cols>
    <col min="1" max="19" width="11.42578125" style="1" customWidth="1"/>
    <col min="20" max="16384" width="11.42578125" style="1" hidden="1"/>
  </cols>
  <sheetData>
    <row r="1" spans="2:18" x14ac:dyDescent="0.25"/>
    <row r="2" spans="2:18" x14ac:dyDescent="0.25"/>
    <row r="3" spans="2:18" x14ac:dyDescent="0.25"/>
    <row r="4" spans="2:18" x14ac:dyDescent="0.25"/>
    <row r="5" spans="2:18" x14ac:dyDescent="0.25"/>
    <row r="6" spans="2:18" x14ac:dyDescent="0.25"/>
    <row r="7" spans="2:18" x14ac:dyDescent="0.25"/>
    <row r="8" spans="2:18" x14ac:dyDescent="0.25"/>
    <row r="9" spans="2:18" x14ac:dyDescent="0.25"/>
    <row r="10" spans="2:18" x14ac:dyDescent="0.25"/>
    <row r="11" spans="2:18" x14ac:dyDescent="0.25"/>
    <row r="12" spans="2:18" x14ac:dyDescent="0.25"/>
    <row r="13" spans="2:18" ht="15.75" thickBot="1" x14ac:dyDescent="0.3"/>
    <row r="14" spans="2:18" ht="15" customHeight="1" x14ac:dyDescent="0.25">
      <c r="B14" s="165" t="s">
        <v>53</v>
      </c>
      <c r="C14" s="166"/>
      <c r="D14" s="166"/>
      <c r="E14" s="166"/>
      <c r="F14" s="167"/>
      <c r="H14" s="165" t="s">
        <v>56</v>
      </c>
      <c r="I14" s="166"/>
      <c r="J14" s="166"/>
      <c r="K14" s="166"/>
      <c r="L14" s="167"/>
      <c r="N14" s="165" t="s">
        <v>58</v>
      </c>
      <c r="O14" s="166"/>
      <c r="P14" s="166"/>
      <c r="Q14" s="166"/>
      <c r="R14" s="167"/>
    </row>
    <row r="15" spans="2:18" ht="15.75" customHeight="1" thickBot="1" x14ac:dyDescent="0.3">
      <c r="B15" s="168" t="s">
        <v>59</v>
      </c>
      <c r="C15" s="169"/>
      <c r="D15" s="169"/>
      <c r="E15" s="169"/>
      <c r="F15" s="170"/>
      <c r="H15" s="168" t="s">
        <v>59</v>
      </c>
      <c r="I15" s="169"/>
      <c r="J15" s="169"/>
      <c r="K15" s="169"/>
      <c r="L15" s="170"/>
      <c r="N15" s="168" t="s">
        <v>59</v>
      </c>
      <c r="O15" s="169"/>
      <c r="P15" s="169"/>
      <c r="Q15" s="169"/>
      <c r="R15" s="170"/>
    </row>
    <row r="16" spans="2:18" x14ac:dyDescent="0.25">
      <c r="B16" s="171" t="s">
        <v>1</v>
      </c>
      <c r="C16" s="173">
        <v>2015</v>
      </c>
      <c r="D16" s="173">
        <v>2016</v>
      </c>
      <c r="E16" s="173">
        <v>2017</v>
      </c>
      <c r="F16" s="177" t="s">
        <v>16</v>
      </c>
      <c r="H16" s="171" t="s">
        <v>1</v>
      </c>
      <c r="I16" s="173">
        <v>2015</v>
      </c>
      <c r="J16" s="173">
        <v>2016</v>
      </c>
      <c r="K16" s="173">
        <v>2017</v>
      </c>
      <c r="L16" s="177" t="s">
        <v>16</v>
      </c>
      <c r="N16" s="171" t="s">
        <v>1</v>
      </c>
      <c r="O16" s="173">
        <v>2015</v>
      </c>
      <c r="P16" s="173">
        <v>2016</v>
      </c>
      <c r="Q16" s="173">
        <v>2017</v>
      </c>
      <c r="R16" s="177" t="s">
        <v>16</v>
      </c>
    </row>
    <row r="17" spans="2:19" ht="15.75" thickBot="1" x14ac:dyDescent="0.3">
      <c r="B17" s="179"/>
      <c r="C17" s="180"/>
      <c r="D17" s="180"/>
      <c r="E17" s="180"/>
      <c r="F17" s="178"/>
      <c r="H17" s="179"/>
      <c r="I17" s="180"/>
      <c r="J17" s="180"/>
      <c r="K17" s="180"/>
      <c r="L17" s="178"/>
      <c r="N17" s="172"/>
      <c r="O17" s="174"/>
      <c r="P17" s="174"/>
      <c r="Q17" s="174"/>
      <c r="R17" s="199"/>
    </row>
    <row r="18" spans="2:19" x14ac:dyDescent="0.25">
      <c r="B18" s="49" t="s">
        <v>2</v>
      </c>
      <c r="C18" s="114">
        <v>0.5161290322580645</v>
      </c>
      <c r="D18" s="114" t="s">
        <v>15</v>
      </c>
      <c r="E18" s="114">
        <v>1.096774193548387</v>
      </c>
      <c r="F18" s="117" t="s">
        <v>15</v>
      </c>
      <c r="H18" s="2" t="s">
        <v>2</v>
      </c>
      <c r="I18" s="120" t="s">
        <v>15</v>
      </c>
      <c r="J18" s="120">
        <v>11.774193548387096</v>
      </c>
      <c r="K18" s="120">
        <v>9.612903225806452</v>
      </c>
      <c r="L18" s="112">
        <f>+K18/J18-1</f>
        <v>-0.18356164383561635</v>
      </c>
      <c r="N18" s="67" t="s">
        <v>2</v>
      </c>
      <c r="O18" s="123" t="s">
        <v>15</v>
      </c>
      <c r="P18" s="123" t="s">
        <v>15</v>
      </c>
      <c r="Q18" s="123">
        <v>2.161290322580645</v>
      </c>
      <c r="R18" s="126" t="s">
        <v>15</v>
      </c>
    </row>
    <row r="19" spans="2:19" x14ac:dyDescent="0.25">
      <c r="B19" s="7" t="s">
        <v>3</v>
      </c>
      <c r="C19" s="115" t="s">
        <v>15</v>
      </c>
      <c r="D19" s="115" t="s">
        <v>15</v>
      </c>
      <c r="E19" s="115" t="s">
        <v>15</v>
      </c>
      <c r="F19" s="118" t="s">
        <v>15</v>
      </c>
      <c r="H19" s="7" t="s">
        <v>3</v>
      </c>
      <c r="I19" s="121">
        <v>3.2857142857142856</v>
      </c>
      <c r="J19" s="121">
        <v>13.75</v>
      </c>
      <c r="K19" s="121">
        <v>9.75</v>
      </c>
      <c r="L19" s="108">
        <f t="shared" ref="L19:L29" si="0">+K19/J19-1</f>
        <v>-0.29090909090909089</v>
      </c>
      <c r="N19" s="71" t="s">
        <v>3</v>
      </c>
      <c r="O19" s="124" t="s">
        <v>15</v>
      </c>
      <c r="P19" s="124">
        <v>0.6785714285714286</v>
      </c>
      <c r="Q19" s="124">
        <v>2.9285714285714284</v>
      </c>
      <c r="R19" s="105">
        <f t="shared" ref="R19:R29" si="1">+Q19/P19-1</f>
        <v>3.3157894736842097</v>
      </c>
    </row>
    <row r="20" spans="2:19" x14ac:dyDescent="0.25">
      <c r="B20" s="7" t="s">
        <v>4</v>
      </c>
      <c r="C20" s="115">
        <v>0.5161290322580645</v>
      </c>
      <c r="D20" s="115" t="s">
        <v>15</v>
      </c>
      <c r="E20" s="115" t="s">
        <v>15</v>
      </c>
      <c r="F20" s="118" t="s">
        <v>15</v>
      </c>
      <c r="H20" s="7" t="s">
        <v>4</v>
      </c>
      <c r="I20" s="121">
        <v>6.967741935483871</v>
      </c>
      <c r="J20" s="121">
        <v>8.129032258064516</v>
      </c>
      <c r="K20" s="121">
        <v>11.35483870967742</v>
      </c>
      <c r="L20" s="108">
        <f t="shared" si="0"/>
        <v>0.39682539682539697</v>
      </c>
      <c r="N20" s="71" t="s">
        <v>4</v>
      </c>
      <c r="O20" s="124" t="s">
        <v>15</v>
      </c>
      <c r="P20" s="124">
        <v>1.5483870967741935</v>
      </c>
      <c r="Q20" s="124">
        <v>2.903225806451613</v>
      </c>
      <c r="R20" s="105">
        <f t="shared" si="1"/>
        <v>0.875</v>
      </c>
    </row>
    <row r="21" spans="2:19" x14ac:dyDescent="0.25">
      <c r="B21" s="7" t="s">
        <v>5</v>
      </c>
      <c r="C21" s="115" t="s">
        <v>15</v>
      </c>
      <c r="D21" s="115">
        <v>0.66666666666666663</v>
      </c>
      <c r="E21" s="115" t="s">
        <v>15</v>
      </c>
      <c r="F21" s="118" t="s">
        <v>15</v>
      </c>
      <c r="H21" s="7" t="s">
        <v>5</v>
      </c>
      <c r="I21" s="121">
        <v>7.4666666666666668</v>
      </c>
      <c r="J21" s="121">
        <v>11.666666666666666</v>
      </c>
      <c r="K21" s="121">
        <v>10.199999999999999</v>
      </c>
      <c r="L21" s="108">
        <f t="shared" si="0"/>
        <v>-0.12571428571428578</v>
      </c>
      <c r="N21" s="71" t="s">
        <v>5</v>
      </c>
      <c r="O21" s="124" t="s">
        <v>15</v>
      </c>
      <c r="P21" s="124">
        <v>0.93333333333333335</v>
      </c>
      <c r="Q21" s="124">
        <v>2.4333333333333331</v>
      </c>
      <c r="R21" s="105">
        <f t="shared" si="1"/>
        <v>1.6071428571428568</v>
      </c>
    </row>
    <row r="22" spans="2:19" x14ac:dyDescent="0.25">
      <c r="B22" s="7" t="s">
        <v>6</v>
      </c>
      <c r="C22" s="115">
        <v>1.3870967741935485</v>
      </c>
      <c r="D22" s="115">
        <v>0.54838709677419351</v>
      </c>
      <c r="E22" s="115">
        <v>0.77419354838709675</v>
      </c>
      <c r="F22" s="118">
        <f t="shared" ref="F22:F29" si="2">+E22/D22-1</f>
        <v>0.41176470588235303</v>
      </c>
      <c r="H22" s="7" t="s">
        <v>6</v>
      </c>
      <c r="I22" s="121">
        <v>6.709677419354839</v>
      </c>
      <c r="J22" s="121">
        <v>8.2903225806451619</v>
      </c>
      <c r="K22" s="121">
        <v>9.9677419354838701</v>
      </c>
      <c r="L22" s="108">
        <f t="shared" si="0"/>
        <v>0.20233463035019428</v>
      </c>
      <c r="N22" s="71" t="s">
        <v>6</v>
      </c>
      <c r="O22" s="124" t="s">
        <v>15</v>
      </c>
      <c r="P22" s="124">
        <v>0.74193548387096775</v>
      </c>
      <c r="Q22" s="124">
        <v>2.4193548387096775</v>
      </c>
      <c r="R22" s="105">
        <f t="shared" si="1"/>
        <v>2.2608695652173916</v>
      </c>
    </row>
    <row r="23" spans="2:19" x14ac:dyDescent="0.25">
      <c r="B23" s="7" t="s">
        <v>7</v>
      </c>
      <c r="C23" s="115">
        <v>0.76666666666666672</v>
      </c>
      <c r="D23" s="115" t="s">
        <v>15</v>
      </c>
      <c r="E23" s="115">
        <v>1.1666666666666667</v>
      </c>
      <c r="F23" s="118" t="s">
        <v>15</v>
      </c>
      <c r="H23" s="7" t="s">
        <v>7</v>
      </c>
      <c r="I23" s="121">
        <v>11.733333333333333</v>
      </c>
      <c r="J23" s="121">
        <v>5.8666666666666663</v>
      </c>
      <c r="K23" s="121">
        <v>13.166666666666666</v>
      </c>
      <c r="L23" s="108">
        <f t="shared" si="0"/>
        <v>1.2443181818181817</v>
      </c>
      <c r="N23" s="71" t="s">
        <v>7</v>
      </c>
      <c r="O23" s="124" t="s">
        <v>15</v>
      </c>
      <c r="P23" s="124">
        <v>1.5333333333333334</v>
      </c>
      <c r="Q23" s="124">
        <v>3.6</v>
      </c>
      <c r="R23" s="105">
        <f t="shared" si="1"/>
        <v>1.3478260869565215</v>
      </c>
    </row>
    <row r="24" spans="2:19" x14ac:dyDescent="0.25">
      <c r="B24" s="7" t="s">
        <v>8</v>
      </c>
      <c r="C24" s="115">
        <v>1.096774193548387</v>
      </c>
      <c r="D24" s="115" t="s">
        <v>15</v>
      </c>
      <c r="E24" s="115">
        <v>1.096774193548387</v>
      </c>
      <c r="F24" s="118" t="s">
        <v>15</v>
      </c>
      <c r="H24" s="7" t="s">
        <v>8</v>
      </c>
      <c r="I24" s="121">
        <v>8.8387096774193541</v>
      </c>
      <c r="J24" s="121">
        <v>8.806451612903226</v>
      </c>
      <c r="K24" s="121">
        <v>16.06451612903226</v>
      </c>
      <c r="L24" s="108">
        <f t="shared" si="0"/>
        <v>0.82417582417582436</v>
      </c>
      <c r="N24" s="71" t="s">
        <v>8</v>
      </c>
      <c r="O24" s="124" t="s">
        <v>15</v>
      </c>
      <c r="P24" s="124">
        <v>2.6129032258064515</v>
      </c>
      <c r="Q24" s="124">
        <v>3.4193548387096775</v>
      </c>
      <c r="R24" s="105">
        <f t="shared" si="1"/>
        <v>0.30864197530864201</v>
      </c>
    </row>
    <row r="25" spans="2:19" x14ac:dyDescent="0.25">
      <c r="B25" s="7" t="s">
        <v>9</v>
      </c>
      <c r="C25" s="115" t="s">
        <v>15</v>
      </c>
      <c r="D25" s="115" t="s">
        <v>15</v>
      </c>
      <c r="E25" s="115">
        <v>1.4838709677419355</v>
      </c>
      <c r="F25" s="118" t="s">
        <v>15</v>
      </c>
      <c r="H25" s="7" t="s">
        <v>9</v>
      </c>
      <c r="I25" s="121">
        <v>8</v>
      </c>
      <c r="J25" s="121">
        <v>11.03225806451613</v>
      </c>
      <c r="K25" s="121">
        <v>18.129032258064516</v>
      </c>
      <c r="L25" s="108">
        <f t="shared" si="0"/>
        <v>0.64327485380116944</v>
      </c>
      <c r="N25" s="71" t="s">
        <v>9</v>
      </c>
      <c r="O25" s="124" t="s">
        <v>15</v>
      </c>
      <c r="P25" s="124">
        <v>3.064516129032258</v>
      </c>
      <c r="Q25" s="124">
        <v>4.645161290322581</v>
      </c>
      <c r="R25" s="105">
        <f t="shared" si="1"/>
        <v>0.51578947368421058</v>
      </c>
    </row>
    <row r="26" spans="2:19" x14ac:dyDescent="0.25">
      <c r="B26" s="7" t="s">
        <v>10</v>
      </c>
      <c r="C26" s="115">
        <v>0.7</v>
      </c>
      <c r="D26" s="115" t="s">
        <v>15</v>
      </c>
      <c r="E26" s="115">
        <v>1.6333333333333333</v>
      </c>
      <c r="F26" s="118" t="s">
        <v>15</v>
      </c>
      <c r="H26" s="7" t="s">
        <v>10</v>
      </c>
      <c r="I26" s="121">
        <v>10.5</v>
      </c>
      <c r="J26" s="121">
        <v>7.4</v>
      </c>
      <c r="K26" s="121">
        <v>18.7</v>
      </c>
      <c r="L26" s="108">
        <f t="shared" si="0"/>
        <v>1.5270270270270268</v>
      </c>
      <c r="N26" s="71" t="s">
        <v>10</v>
      </c>
      <c r="O26" s="124" t="s">
        <v>15</v>
      </c>
      <c r="P26" s="124">
        <v>2.2666666666666666</v>
      </c>
      <c r="Q26" s="124">
        <v>5.666666666666667</v>
      </c>
      <c r="R26" s="105">
        <f t="shared" si="1"/>
        <v>1.5</v>
      </c>
    </row>
    <row r="27" spans="2:19" x14ac:dyDescent="0.25">
      <c r="B27" s="7" t="s">
        <v>11</v>
      </c>
      <c r="C27" s="115">
        <v>2.967741935483871</v>
      </c>
      <c r="D27" s="115" t="s">
        <v>15</v>
      </c>
      <c r="E27" s="115">
        <v>1.8387096774193548</v>
      </c>
      <c r="F27" s="118" t="s">
        <v>15</v>
      </c>
      <c r="H27" s="7" t="s">
        <v>11</v>
      </c>
      <c r="I27" s="121">
        <v>13.35483870967742</v>
      </c>
      <c r="J27" s="121">
        <v>5.225806451612903</v>
      </c>
      <c r="K27" s="121">
        <v>15.483870967741936</v>
      </c>
      <c r="L27" s="108">
        <f t="shared" si="0"/>
        <v>1.9629629629629632</v>
      </c>
      <c r="N27" s="71" t="s">
        <v>11</v>
      </c>
      <c r="O27" s="124" t="s">
        <v>15</v>
      </c>
      <c r="P27" s="124">
        <v>2.129032258064516</v>
      </c>
      <c r="Q27" s="124">
        <v>4.4838709677419351</v>
      </c>
      <c r="R27" s="105">
        <f t="shared" si="1"/>
        <v>1.106060606060606</v>
      </c>
    </row>
    <row r="28" spans="2:19" x14ac:dyDescent="0.25">
      <c r="B28" s="7" t="s">
        <v>12</v>
      </c>
      <c r="C28" s="115">
        <v>3.6</v>
      </c>
      <c r="D28" s="115" t="s">
        <v>15</v>
      </c>
      <c r="E28" s="115">
        <v>2.9666666666666668</v>
      </c>
      <c r="F28" s="118" t="s">
        <v>15</v>
      </c>
      <c r="H28" s="7" t="s">
        <v>12</v>
      </c>
      <c r="I28" s="121">
        <v>16.366666666666667</v>
      </c>
      <c r="J28" s="121">
        <v>6.2</v>
      </c>
      <c r="K28" s="121">
        <v>17.3</v>
      </c>
      <c r="L28" s="108">
        <f t="shared" si="0"/>
        <v>1.7903225806451615</v>
      </c>
      <c r="N28" s="71" t="s">
        <v>12</v>
      </c>
      <c r="O28" s="124">
        <v>5.3</v>
      </c>
      <c r="P28" s="124">
        <v>14</v>
      </c>
      <c r="Q28" s="124">
        <v>6.9</v>
      </c>
      <c r="R28" s="105">
        <f t="shared" si="1"/>
        <v>-0.50714285714285712</v>
      </c>
    </row>
    <row r="29" spans="2:19" ht="15.75" thickBot="1" x14ac:dyDescent="0.3">
      <c r="B29" s="8" t="s">
        <v>13</v>
      </c>
      <c r="C29" s="116" t="s">
        <v>15</v>
      </c>
      <c r="D29" s="116">
        <v>1.8387096774193548</v>
      </c>
      <c r="E29" s="116">
        <v>1.7096774193548387</v>
      </c>
      <c r="F29" s="119">
        <f t="shared" si="2"/>
        <v>-7.0175438596491224E-2</v>
      </c>
      <c r="H29" s="8" t="s">
        <v>13</v>
      </c>
      <c r="I29" s="122">
        <v>11.387096774193548</v>
      </c>
      <c r="J29" s="122">
        <v>14.838709677419354</v>
      </c>
      <c r="K29" s="122">
        <v>12.580645161290322</v>
      </c>
      <c r="L29" s="109">
        <f t="shared" si="0"/>
        <v>-0.15217391304347827</v>
      </c>
      <c r="N29" s="73" t="s">
        <v>13</v>
      </c>
      <c r="O29" s="125" t="s">
        <v>15</v>
      </c>
      <c r="P29" s="125">
        <v>2.4838709677419355</v>
      </c>
      <c r="Q29" s="125">
        <v>4.225806451612903</v>
      </c>
      <c r="R29" s="106">
        <f t="shared" si="1"/>
        <v>0.70129870129870131</v>
      </c>
    </row>
    <row r="30" spans="2:19" ht="15.75" thickBot="1" x14ac:dyDescent="0.3"/>
    <row r="31" spans="2:19" x14ac:dyDescent="0.25">
      <c r="B31" s="165" t="s">
        <v>55</v>
      </c>
      <c r="C31" s="166"/>
      <c r="D31" s="166"/>
      <c r="E31" s="166"/>
      <c r="F31" s="167"/>
      <c r="H31" s="165" t="s">
        <v>57</v>
      </c>
      <c r="I31" s="166"/>
      <c r="J31" s="166"/>
      <c r="K31" s="166"/>
      <c r="L31" s="167"/>
    </row>
    <row r="32" spans="2:19" ht="15.75" thickBot="1" x14ac:dyDescent="0.3">
      <c r="B32" s="168" t="s">
        <v>59</v>
      </c>
      <c r="C32" s="169"/>
      <c r="D32" s="169"/>
      <c r="E32" s="169"/>
      <c r="F32" s="170"/>
      <c r="H32" s="168" t="s">
        <v>59</v>
      </c>
      <c r="I32" s="169"/>
      <c r="J32" s="169"/>
      <c r="K32" s="169"/>
      <c r="L32" s="170"/>
      <c r="N32" s="164" t="s">
        <v>102</v>
      </c>
      <c r="O32" s="164"/>
      <c r="P32" s="164"/>
      <c r="Q32" s="164"/>
      <c r="R32" s="164"/>
      <c r="S32" s="164"/>
    </row>
    <row r="33" spans="2:19" x14ac:dyDescent="0.25">
      <c r="B33" s="171" t="s">
        <v>1</v>
      </c>
      <c r="C33" s="173">
        <v>2015</v>
      </c>
      <c r="D33" s="173">
        <v>2016</v>
      </c>
      <c r="E33" s="173">
        <v>2017</v>
      </c>
      <c r="F33" s="177" t="s">
        <v>16</v>
      </c>
      <c r="H33" s="171" t="s">
        <v>1</v>
      </c>
      <c r="I33" s="173">
        <v>2015</v>
      </c>
      <c r="J33" s="173">
        <v>2016</v>
      </c>
      <c r="K33" s="173">
        <v>2017</v>
      </c>
      <c r="L33" s="177" t="s">
        <v>16</v>
      </c>
      <c r="N33" s="164" t="s">
        <v>103</v>
      </c>
      <c r="O33" s="164"/>
      <c r="P33" s="164"/>
      <c r="Q33" s="164"/>
      <c r="R33" s="164"/>
      <c r="S33" s="164"/>
    </row>
    <row r="34" spans="2:19" ht="15.75" thickBot="1" x14ac:dyDescent="0.3">
      <c r="B34" s="179"/>
      <c r="C34" s="180"/>
      <c r="D34" s="180"/>
      <c r="E34" s="180"/>
      <c r="F34" s="178"/>
      <c r="H34" s="179"/>
      <c r="I34" s="180"/>
      <c r="J34" s="180"/>
      <c r="K34" s="180"/>
      <c r="L34" s="178"/>
    </row>
    <row r="35" spans="2:19" x14ac:dyDescent="0.25">
      <c r="B35" s="2" t="s">
        <v>2</v>
      </c>
      <c r="C35" s="120">
        <v>0.54838709677419351</v>
      </c>
      <c r="D35" s="120">
        <v>2</v>
      </c>
      <c r="E35" s="120" t="s">
        <v>15</v>
      </c>
      <c r="F35" s="127" t="s">
        <v>15</v>
      </c>
      <c r="H35" s="2" t="s">
        <v>2</v>
      </c>
      <c r="I35" s="120" t="s">
        <v>15</v>
      </c>
      <c r="J35" s="111">
        <v>8.5483870967741939</v>
      </c>
      <c r="K35" s="111">
        <v>10.451612903225806</v>
      </c>
      <c r="L35" s="112">
        <f>+K35/J35-1</f>
        <v>0.22264150943396221</v>
      </c>
    </row>
    <row r="36" spans="2:19" x14ac:dyDescent="0.25">
      <c r="B36" s="7" t="s">
        <v>3</v>
      </c>
      <c r="C36" s="121">
        <v>1.6785714285714286</v>
      </c>
      <c r="D36" s="121">
        <v>1.8214285714285714</v>
      </c>
      <c r="E36" s="121">
        <v>0.6785714285714286</v>
      </c>
      <c r="F36" s="118">
        <f t="shared" ref="F36:F46" si="3">+E36/D36-1</f>
        <v>-0.62745098039215685</v>
      </c>
      <c r="H36" s="7" t="s">
        <v>3</v>
      </c>
      <c r="I36" s="110">
        <v>0.6071428571428571</v>
      </c>
      <c r="J36" s="110">
        <v>13</v>
      </c>
      <c r="K36" s="110">
        <v>8</v>
      </c>
      <c r="L36" s="108">
        <f t="shared" ref="L36:L46" si="4">+K36/J36-1</f>
        <v>-0.38461538461538458</v>
      </c>
    </row>
    <row r="37" spans="2:19" x14ac:dyDescent="0.25">
      <c r="B37" s="7" t="s">
        <v>4</v>
      </c>
      <c r="C37" s="121">
        <v>3.129032258064516</v>
      </c>
      <c r="D37" s="121">
        <v>1.7096774193548387</v>
      </c>
      <c r="E37" s="121">
        <v>1.5161290322580645</v>
      </c>
      <c r="F37" s="118">
        <f t="shared" si="3"/>
        <v>-0.1132075471698113</v>
      </c>
      <c r="H37" s="7" t="s">
        <v>4</v>
      </c>
      <c r="I37" s="110">
        <v>3.5483870967741935</v>
      </c>
      <c r="J37" s="110">
        <v>11.870967741935484</v>
      </c>
      <c r="K37" s="110">
        <v>9.3548387096774199</v>
      </c>
      <c r="L37" s="108">
        <f t="shared" si="4"/>
        <v>-0.21195652173913038</v>
      </c>
    </row>
    <row r="38" spans="2:19" x14ac:dyDescent="0.25">
      <c r="B38" s="7" t="s">
        <v>5</v>
      </c>
      <c r="C38" s="121" t="s">
        <v>15</v>
      </c>
      <c r="D38" s="121">
        <v>1</v>
      </c>
      <c r="E38" s="121">
        <v>2.4333333333333331</v>
      </c>
      <c r="F38" s="118">
        <f t="shared" si="3"/>
        <v>1.4333333333333331</v>
      </c>
      <c r="H38" s="7" t="s">
        <v>5</v>
      </c>
      <c r="I38" s="110">
        <v>2.6333333333333333</v>
      </c>
      <c r="J38" s="110">
        <v>10.266666666666667</v>
      </c>
      <c r="K38" s="110">
        <v>11.866666666666667</v>
      </c>
      <c r="L38" s="108">
        <f t="shared" si="4"/>
        <v>0.1558441558441559</v>
      </c>
    </row>
    <row r="39" spans="2:19" x14ac:dyDescent="0.25">
      <c r="B39" s="7" t="s">
        <v>6</v>
      </c>
      <c r="C39" s="121">
        <v>3.4193548387096775</v>
      </c>
      <c r="D39" s="121">
        <v>0.80645161290322576</v>
      </c>
      <c r="E39" s="121">
        <v>3.064516129032258</v>
      </c>
      <c r="F39" s="118">
        <f t="shared" si="3"/>
        <v>2.8000000000000003</v>
      </c>
      <c r="H39" s="7" t="s">
        <v>6</v>
      </c>
      <c r="I39" s="110">
        <v>2.225806451612903</v>
      </c>
      <c r="J39" s="110">
        <v>10.225806451612904</v>
      </c>
      <c r="K39" s="110">
        <v>6.612903225806452</v>
      </c>
      <c r="L39" s="108">
        <f t="shared" si="4"/>
        <v>-0.35331230283911674</v>
      </c>
    </row>
    <row r="40" spans="2:19" x14ac:dyDescent="0.25">
      <c r="B40" s="7" t="s">
        <v>7</v>
      </c>
      <c r="C40" s="121">
        <v>2.7</v>
      </c>
      <c r="D40" s="121">
        <v>0.6333333333333333</v>
      </c>
      <c r="E40" s="121" t="s">
        <v>15</v>
      </c>
      <c r="F40" s="118" t="s">
        <v>15</v>
      </c>
      <c r="H40" s="7" t="s">
        <v>7</v>
      </c>
      <c r="I40" s="110">
        <v>1.8333333333333333</v>
      </c>
      <c r="J40" s="110">
        <v>8.0666666666666664</v>
      </c>
      <c r="K40" s="110">
        <v>9.8333333333333339</v>
      </c>
      <c r="L40" s="108">
        <f t="shared" si="4"/>
        <v>0.21900826446280997</v>
      </c>
    </row>
    <row r="41" spans="2:19" x14ac:dyDescent="0.25">
      <c r="B41" s="7" t="s">
        <v>8</v>
      </c>
      <c r="C41" s="121">
        <v>5.709677419354839</v>
      </c>
      <c r="D41" s="121" t="s">
        <v>15</v>
      </c>
      <c r="E41" s="121" t="s">
        <v>15</v>
      </c>
      <c r="F41" s="118" t="s">
        <v>15</v>
      </c>
      <c r="H41" s="7" t="s">
        <v>8</v>
      </c>
      <c r="I41" s="110">
        <v>2.967741935483871</v>
      </c>
      <c r="J41" s="110">
        <v>8.1612903225806459</v>
      </c>
      <c r="K41" s="110">
        <v>11.193548387096774</v>
      </c>
      <c r="L41" s="108">
        <f t="shared" si="4"/>
        <v>0.37154150197628444</v>
      </c>
    </row>
    <row r="42" spans="2:19" x14ac:dyDescent="0.25">
      <c r="B42" s="7" t="s">
        <v>9</v>
      </c>
      <c r="C42" s="121" t="s">
        <v>15</v>
      </c>
      <c r="D42" s="121" t="s">
        <v>15</v>
      </c>
      <c r="E42" s="121">
        <v>3.129032258064516</v>
      </c>
      <c r="F42" s="118" t="s">
        <v>15</v>
      </c>
      <c r="H42" s="7" t="s">
        <v>9</v>
      </c>
      <c r="I42" s="110">
        <v>3.032258064516129</v>
      </c>
      <c r="J42" s="110">
        <v>7.709677419354839</v>
      </c>
      <c r="K42" s="110">
        <v>8.741935483870968</v>
      </c>
      <c r="L42" s="108">
        <f t="shared" si="4"/>
        <v>0.13389121338912124</v>
      </c>
    </row>
    <row r="43" spans="2:19" x14ac:dyDescent="0.25">
      <c r="B43" s="7" t="s">
        <v>10</v>
      </c>
      <c r="C43" s="121">
        <v>0.5</v>
      </c>
      <c r="D43" s="121" t="s">
        <v>15</v>
      </c>
      <c r="E43" s="121" t="s">
        <v>15</v>
      </c>
      <c r="F43" s="118" t="s">
        <v>15</v>
      </c>
      <c r="H43" s="7" t="s">
        <v>10</v>
      </c>
      <c r="I43" s="110">
        <v>4.4000000000000004</v>
      </c>
      <c r="J43" s="110">
        <v>8.8000000000000007</v>
      </c>
      <c r="K43" s="110">
        <v>8.2666666666666675</v>
      </c>
      <c r="L43" s="108">
        <f t="shared" si="4"/>
        <v>-6.0606060606060552E-2</v>
      </c>
    </row>
    <row r="44" spans="2:19" x14ac:dyDescent="0.25">
      <c r="B44" s="7" t="s">
        <v>11</v>
      </c>
      <c r="C44" s="121" t="s">
        <v>15</v>
      </c>
      <c r="D44" s="121" t="s">
        <v>15</v>
      </c>
      <c r="E44" s="121" t="s">
        <v>15</v>
      </c>
      <c r="F44" s="118" t="s">
        <v>15</v>
      </c>
      <c r="H44" s="7" t="s">
        <v>11</v>
      </c>
      <c r="I44" s="110">
        <v>10.741935483870968</v>
      </c>
      <c r="J44" s="110">
        <v>9.2258064516129039</v>
      </c>
      <c r="K44" s="110">
        <v>10.612903225806452</v>
      </c>
      <c r="L44" s="108">
        <f t="shared" si="4"/>
        <v>0.1503496503496502</v>
      </c>
    </row>
    <row r="45" spans="2:19" x14ac:dyDescent="0.25">
      <c r="B45" s="7" t="s">
        <v>12</v>
      </c>
      <c r="C45" s="121">
        <v>0.53333333333333333</v>
      </c>
      <c r="D45" s="121">
        <v>0.8</v>
      </c>
      <c r="E45" s="121">
        <v>1.2</v>
      </c>
      <c r="F45" s="118">
        <f t="shared" si="3"/>
        <v>0.49999999999999978</v>
      </c>
      <c r="H45" s="7" t="s">
        <v>12</v>
      </c>
      <c r="I45" s="110">
        <v>7.7666666666666666</v>
      </c>
      <c r="J45" s="110">
        <v>9</v>
      </c>
      <c r="K45" s="110">
        <v>13.833333333333334</v>
      </c>
      <c r="L45" s="108">
        <f t="shared" si="4"/>
        <v>0.5370370370370372</v>
      </c>
    </row>
    <row r="46" spans="2:19" ht="15.75" thickBot="1" x14ac:dyDescent="0.3">
      <c r="B46" s="8" t="s">
        <v>13</v>
      </c>
      <c r="C46" s="122">
        <v>2.4193548387096775</v>
      </c>
      <c r="D46" s="122">
        <v>1.1612903225806452</v>
      </c>
      <c r="E46" s="122">
        <v>0.93548387096774188</v>
      </c>
      <c r="F46" s="119">
        <f t="shared" si="3"/>
        <v>-0.19444444444444453</v>
      </c>
      <c r="H46" s="8" t="s">
        <v>13</v>
      </c>
      <c r="I46" s="113">
        <v>7.741935483870968</v>
      </c>
      <c r="J46" s="113">
        <v>11.516129032258064</v>
      </c>
      <c r="K46" s="113">
        <v>12.419354838709678</v>
      </c>
      <c r="L46" s="109">
        <f t="shared" si="4"/>
        <v>7.8431372549019773E-2</v>
      </c>
    </row>
    <row r="47" spans="2:19" x14ac:dyDescent="0.25"/>
    <row r="48" spans="2:19" x14ac:dyDescent="0.25"/>
    <row r="49" x14ac:dyDescent="0.25"/>
  </sheetData>
  <sheetProtection algorithmName="SHA-512" hashValue="wXnNy8tnJkzwcEZh25YVZvKKybPvidDyuWxwDd+LiOsG5Ipat/XmGMlXGKFESK1lDkaF9ZckcpbsOOE/7NeeUw==" saltValue="I8Cgw2J3tBg5SUtC4g+BHg==" spinCount="100000" sheet="1" objects="1" scenarios="1" selectLockedCells="1" selectUnlockedCells="1"/>
  <mergeCells count="37">
    <mergeCell ref="N32:S32"/>
    <mergeCell ref="N33:S33"/>
    <mergeCell ref="N14:R14"/>
    <mergeCell ref="N15:R15"/>
    <mergeCell ref="N16:N17"/>
    <mergeCell ref="O16:O17"/>
    <mergeCell ref="P16:P17"/>
    <mergeCell ref="Q16:Q17"/>
    <mergeCell ref="R16:R17"/>
    <mergeCell ref="H31:L31"/>
    <mergeCell ref="H32:L32"/>
    <mergeCell ref="H33:H34"/>
    <mergeCell ref="I33:I34"/>
    <mergeCell ref="J33:J34"/>
    <mergeCell ref="K33:K34"/>
    <mergeCell ref="L33:L34"/>
    <mergeCell ref="H14:L14"/>
    <mergeCell ref="H15:L15"/>
    <mergeCell ref="H16:H17"/>
    <mergeCell ref="I16:I17"/>
    <mergeCell ref="J16:J17"/>
    <mergeCell ref="K16:K17"/>
    <mergeCell ref="L16:L17"/>
    <mergeCell ref="B31:F31"/>
    <mergeCell ref="B32:F32"/>
    <mergeCell ref="B33:B34"/>
    <mergeCell ref="C33:C34"/>
    <mergeCell ref="D33:D34"/>
    <mergeCell ref="E33:E34"/>
    <mergeCell ref="F33:F34"/>
    <mergeCell ref="B14:F14"/>
    <mergeCell ref="B15:F15"/>
    <mergeCell ref="B16:B17"/>
    <mergeCell ref="C16:C17"/>
    <mergeCell ref="D16:D17"/>
    <mergeCell ref="E16:E17"/>
    <mergeCell ref="F16:F1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3"/>
  <sheetViews>
    <sheetView showGridLines="0" showRowColHeaders="0" workbookViewId="0"/>
  </sheetViews>
  <sheetFormatPr baseColWidth="10" defaultColWidth="0" defaultRowHeight="15" zeroHeight="1" x14ac:dyDescent="0.25"/>
  <cols>
    <col min="1" max="1" width="11.42578125" customWidth="1"/>
    <col min="2" max="2" width="40.28515625" bestFit="1" customWidth="1"/>
    <col min="3" max="3" width="19.140625" bestFit="1" customWidth="1"/>
    <col min="4" max="4" width="17" customWidth="1"/>
    <col min="5" max="5" width="11.42578125" customWidth="1"/>
    <col min="6" max="6" width="18" bestFit="1" customWidth="1"/>
    <col min="7" max="7" width="16.42578125" customWidth="1"/>
    <col min="8" max="8" width="12.140625" customWidth="1"/>
    <col min="9" max="9" width="11.42578125" customWidth="1"/>
    <col min="10" max="10" width="22.5703125" customWidth="1"/>
    <col min="11" max="11" width="14.5703125" customWidth="1"/>
    <col min="12" max="12" width="16.42578125" customWidth="1"/>
    <col min="13" max="16384" width="11.42578125" hidden="1"/>
  </cols>
  <sheetData>
    <row r="1" spans="2:4" x14ac:dyDescent="0.25"/>
    <row r="2" spans="2:4" x14ac:dyDescent="0.25"/>
    <row r="3" spans="2:4" x14ac:dyDescent="0.25"/>
    <row r="4" spans="2:4" x14ac:dyDescent="0.25"/>
    <row r="5" spans="2:4" x14ac:dyDescent="0.25"/>
    <row r="6" spans="2:4" x14ac:dyDescent="0.25"/>
    <row r="7" spans="2:4" x14ac:dyDescent="0.25"/>
    <row r="8" spans="2:4" x14ac:dyDescent="0.25"/>
    <row r="9" spans="2:4" x14ac:dyDescent="0.25"/>
    <row r="10" spans="2:4" x14ac:dyDescent="0.25"/>
    <row r="11" spans="2:4" x14ac:dyDescent="0.25"/>
    <row r="12" spans="2:4" ht="15.75" thickBot="1" x14ac:dyDescent="0.3"/>
    <row r="13" spans="2:4" x14ac:dyDescent="0.25">
      <c r="B13" s="218" t="s">
        <v>60</v>
      </c>
      <c r="C13" s="219"/>
      <c r="D13" s="220"/>
    </row>
    <row r="14" spans="2:4" ht="15.75" thickBot="1" x14ac:dyDescent="0.3">
      <c r="B14" s="221"/>
      <c r="C14" s="222"/>
      <c r="D14" s="223"/>
    </row>
    <row r="15" spans="2:4" x14ac:dyDescent="0.25">
      <c r="B15" s="171" t="s">
        <v>40</v>
      </c>
      <c r="C15" s="175" t="s">
        <v>46</v>
      </c>
      <c r="D15" s="181" t="s">
        <v>61</v>
      </c>
    </row>
    <row r="16" spans="2:4" ht="15.75" thickBot="1" x14ac:dyDescent="0.3">
      <c r="B16" s="179"/>
      <c r="C16" s="176"/>
      <c r="D16" s="183"/>
    </row>
    <row r="17" spans="2:4" ht="24" customHeight="1" x14ac:dyDescent="0.25">
      <c r="B17" s="190">
        <v>2017</v>
      </c>
      <c r="C17" s="132" t="s">
        <v>0</v>
      </c>
      <c r="D17" s="133">
        <v>2241066</v>
      </c>
    </row>
    <row r="18" spans="2:4" ht="24" customHeight="1" x14ac:dyDescent="0.25">
      <c r="B18" s="185"/>
      <c r="C18" s="128" t="s">
        <v>14</v>
      </c>
      <c r="D18" s="129">
        <v>6526346</v>
      </c>
    </row>
    <row r="19" spans="2:4" ht="47.25" customHeight="1" thickBot="1" x14ac:dyDescent="0.3">
      <c r="B19" s="186"/>
      <c r="C19" s="130" t="s">
        <v>19</v>
      </c>
      <c r="D19" s="131">
        <v>6909704</v>
      </c>
    </row>
    <row r="20" spans="2:4" x14ac:dyDescent="0.25"/>
    <row r="21" spans="2:4" x14ac:dyDescent="0.25"/>
    <row r="22" spans="2:4" x14ac:dyDescent="0.25"/>
    <row r="23" spans="2:4" x14ac:dyDescent="0.25"/>
    <row r="24" spans="2:4" x14ac:dyDescent="0.25"/>
    <row r="25" spans="2:4" x14ac:dyDescent="0.25"/>
    <row r="26" spans="2:4" x14ac:dyDescent="0.25"/>
    <row r="27" spans="2:4" x14ac:dyDescent="0.25"/>
    <row r="28" spans="2:4" x14ac:dyDescent="0.25"/>
    <row r="29" spans="2:4" x14ac:dyDescent="0.25"/>
    <row r="30" spans="2:4" x14ac:dyDescent="0.25"/>
    <row r="31" spans="2:4" x14ac:dyDescent="0.25"/>
    <row r="32" spans="2:4" ht="15.75" thickBot="1" x14ac:dyDescent="0.3"/>
    <row r="33" spans="2:4" x14ac:dyDescent="0.25">
      <c r="B33" s="210" t="s">
        <v>62</v>
      </c>
      <c r="C33" s="211"/>
      <c r="D33" s="212"/>
    </row>
    <row r="34" spans="2:4" ht="15.75" thickBot="1" x14ac:dyDescent="0.3">
      <c r="B34" s="215" t="s">
        <v>63</v>
      </c>
      <c r="C34" s="216"/>
      <c r="D34" s="217"/>
    </row>
    <row r="35" spans="2:4" ht="15" customHeight="1" x14ac:dyDescent="0.25">
      <c r="B35" s="171" t="s">
        <v>64</v>
      </c>
      <c r="C35" s="224" t="s">
        <v>61</v>
      </c>
      <c r="D35" s="177" t="s">
        <v>72</v>
      </c>
    </row>
    <row r="36" spans="2:4" ht="15.75" thickBot="1" x14ac:dyDescent="0.3">
      <c r="B36" s="179"/>
      <c r="C36" s="225"/>
      <c r="D36" s="178"/>
    </row>
    <row r="37" spans="2:4" x14ac:dyDescent="0.25">
      <c r="B37" s="2" t="s">
        <v>65</v>
      </c>
      <c r="C37" s="3">
        <v>1092129</v>
      </c>
      <c r="D37" s="97">
        <f>+C37/$C$43</f>
        <v>0.4873256744781278</v>
      </c>
    </row>
    <row r="38" spans="2:4" x14ac:dyDescent="0.25">
      <c r="B38" s="7" t="s">
        <v>66</v>
      </c>
      <c r="C38" s="6">
        <v>828671</v>
      </c>
      <c r="D38" s="90">
        <f t="shared" ref="D38:D43" si="0">+C38/$C$43</f>
        <v>0.36976644150596188</v>
      </c>
    </row>
    <row r="39" spans="2:4" x14ac:dyDescent="0.25">
      <c r="B39" s="7" t="s">
        <v>67</v>
      </c>
      <c r="C39" s="6">
        <v>200142</v>
      </c>
      <c r="D39" s="90">
        <f t="shared" si="0"/>
        <v>8.9306606766601251E-2</v>
      </c>
    </row>
    <row r="40" spans="2:4" x14ac:dyDescent="0.25">
      <c r="B40" s="7" t="s">
        <v>68</v>
      </c>
      <c r="C40" s="6">
        <v>55639</v>
      </c>
      <c r="D40" s="90">
        <f t="shared" si="0"/>
        <v>2.4827024282194278E-2</v>
      </c>
    </row>
    <row r="41" spans="2:4" x14ac:dyDescent="0.25">
      <c r="B41" s="7" t="s">
        <v>69</v>
      </c>
      <c r="C41" s="6">
        <v>41800</v>
      </c>
      <c r="D41" s="90">
        <f t="shared" si="0"/>
        <v>1.8651838009233104E-2</v>
      </c>
    </row>
    <row r="42" spans="2:4" x14ac:dyDescent="0.25">
      <c r="B42" s="7" t="s">
        <v>70</v>
      </c>
      <c r="C42" s="6">
        <v>22685</v>
      </c>
      <c r="D42" s="90">
        <f t="shared" si="0"/>
        <v>1.012241495788165E-2</v>
      </c>
    </row>
    <row r="43" spans="2:4" ht="15.75" thickBot="1" x14ac:dyDescent="0.3">
      <c r="B43" s="134" t="s">
        <v>73</v>
      </c>
      <c r="C43" s="135">
        <v>2241066</v>
      </c>
      <c r="D43" s="136">
        <f t="shared" si="0"/>
        <v>1</v>
      </c>
    </row>
    <row r="44" spans="2:4" x14ac:dyDescent="0.25">
      <c r="B44" s="140"/>
      <c r="C44" s="141"/>
      <c r="D44" s="142"/>
    </row>
    <row r="45" spans="2:4" x14ac:dyDescent="0.25">
      <c r="B45" s="140"/>
      <c r="C45" s="141"/>
      <c r="D45" s="142"/>
    </row>
    <row r="46" spans="2:4" ht="15.75" thickBot="1" x14ac:dyDescent="0.3"/>
    <row r="47" spans="2:4" x14ac:dyDescent="0.25">
      <c r="B47" s="210" t="s">
        <v>62</v>
      </c>
      <c r="C47" s="211"/>
      <c r="D47" s="212"/>
    </row>
    <row r="48" spans="2:4" ht="15.75" thickBot="1" x14ac:dyDescent="0.3">
      <c r="B48" s="215" t="s">
        <v>74</v>
      </c>
      <c r="C48" s="216"/>
      <c r="D48" s="217"/>
    </row>
    <row r="49" spans="2:4" x14ac:dyDescent="0.25">
      <c r="B49" s="171" t="s">
        <v>64</v>
      </c>
      <c r="C49" s="224" t="s">
        <v>61</v>
      </c>
      <c r="D49" s="177" t="s">
        <v>72</v>
      </c>
    </row>
    <row r="50" spans="2:4" ht="15.75" thickBot="1" x14ac:dyDescent="0.3">
      <c r="B50" s="179"/>
      <c r="C50" s="225"/>
      <c r="D50" s="178"/>
    </row>
    <row r="51" spans="2:4" x14ac:dyDescent="0.25">
      <c r="B51" s="2" t="s">
        <v>65</v>
      </c>
      <c r="C51" s="3">
        <v>6429161</v>
      </c>
      <c r="D51" s="97">
        <f>+C51/$C$54</f>
        <v>0.9851088189317575</v>
      </c>
    </row>
    <row r="52" spans="2:4" x14ac:dyDescent="0.25">
      <c r="B52" s="7" t="s">
        <v>66</v>
      </c>
      <c r="C52" s="6">
        <v>88185</v>
      </c>
      <c r="D52" s="90">
        <f>+C52/$C$54</f>
        <v>1.3512155193733217E-2</v>
      </c>
    </row>
    <row r="53" spans="2:4" x14ac:dyDescent="0.25">
      <c r="B53" s="7" t="s">
        <v>68</v>
      </c>
      <c r="C53" s="6">
        <v>9000</v>
      </c>
      <c r="D53" s="90">
        <f>+C53/$C$54</f>
        <v>1.3790258745092583E-3</v>
      </c>
    </row>
    <row r="54" spans="2:4" ht="15.75" thickBot="1" x14ac:dyDescent="0.3">
      <c r="B54" s="134" t="s">
        <v>71</v>
      </c>
      <c r="C54" s="135">
        <v>6526346</v>
      </c>
      <c r="D54" s="136">
        <f>+C54/$C$54</f>
        <v>1</v>
      </c>
    </row>
    <row r="55" spans="2:4" ht="15.75" thickBot="1" x14ac:dyDescent="0.3"/>
    <row r="56" spans="2:4" x14ac:dyDescent="0.25">
      <c r="B56" s="210" t="s">
        <v>77</v>
      </c>
      <c r="C56" s="211"/>
      <c r="D56" s="212"/>
    </row>
    <row r="57" spans="2:4" ht="15.75" thickBot="1" x14ac:dyDescent="0.3">
      <c r="B57" s="215" t="s">
        <v>78</v>
      </c>
      <c r="C57" s="216"/>
      <c r="D57" s="217"/>
    </row>
    <row r="58" spans="2:4" x14ac:dyDescent="0.25">
      <c r="B58" s="171" t="s">
        <v>64</v>
      </c>
      <c r="C58" s="224" t="s">
        <v>61</v>
      </c>
      <c r="D58" s="177" t="s">
        <v>72</v>
      </c>
    </row>
    <row r="59" spans="2:4" ht="15.75" thickBot="1" x14ac:dyDescent="0.3">
      <c r="B59" s="172"/>
      <c r="C59" s="226"/>
      <c r="D59" s="199"/>
    </row>
    <row r="60" spans="2:4" x14ac:dyDescent="0.25">
      <c r="B60" s="67" t="s">
        <v>65</v>
      </c>
      <c r="C60" s="68">
        <v>6592634</v>
      </c>
      <c r="D60" s="104">
        <f t="shared" ref="D60:D66" si="1">+C60/$C$66</f>
        <v>0.9541123613978254</v>
      </c>
    </row>
    <row r="61" spans="2:4" x14ac:dyDescent="0.25">
      <c r="B61" s="71" t="s">
        <v>66</v>
      </c>
      <c r="C61" s="48">
        <v>241600</v>
      </c>
      <c r="D61" s="105">
        <f t="shared" si="1"/>
        <v>3.4965318340698819E-2</v>
      </c>
    </row>
    <row r="62" spans="2:4" x14ac:dyDescent="0.25">
      <c r="B62" s="71" t="s">
        <v>69</v>
      </c>
      <c r="C62" s="48">
        <v>53900</v>
      </c>
      <c r="D62" s="105">
        <f t="shared" si="1"/>
        <v>7.8006235867701425E-3</v>
      </c>
    </row>
    <row r="63" spans="2:4" x14ac:dyDescent="0.25">
      <c r="B63" s="71" t="s">
        <v>75</v>
      </c>
      <c r="C63" s="48">
        <v>20500</v>
      </c>
      <c r="D63" s="105">
        <f t="shared" si="1"/>
        <v>2.9668419949682358E-3</v>
      </c>
    </row>
    <row r="64" spans="2:4" x14ac:dyDescent="0.25">
      <c r="B64" s="71" t="s">
        <v>70</v>
      </c>
      <c r="C64" s="48">
        <v>900</v>
      </c>
      <c r="D64" s="105">
        <f t="shared" si="1"/>
        <v>1.3025159977909329E-4</v>
      </c>
    </row>
    <row r="65" spans="2:6" x14ac:dyDescent="0.25">
      <c r="B65" s="71" t="s">
        <v>76</v>
      </c>
      <c r="C65" s="48">
        <v>170</v>
      </c>
      <c r="D65" s="105">
        <f t="shared" si="1"/>
        <v>2.4603079958273175E-5</v>
      </c>
    </row>
    <row r="66" spans="2:6" ht="15.75" thickBot="1" x14ac:dyDescent="0.3">
      <c r="B66" s="137" t="s">
        <v>73</v>
      </c>
      <c r="C66" s="138">
        <f>SUM(C60:C65)</f>
        <v>6909704</v>
      </c>
      <c r="D66" s="139">
        <f t="shared" si="1"/>
        <v>1</v>
      </c>
    </row>
    <row r="67" spans="2:6" x14ac:dyDescent="0.25"/>
    <row r="68" spans="2:6" x14ac:dyDescent="0.25"/>
    <row r="69" spans="2:6" x14ac:dyDescent="0.25"/>
    <row r="70" spans="2:6" x14ac:dyDescent="0.25"/>
    <row r="71" spans="2:6" x14ac:dyDescent="0.25"/>
    <row r="72" spans="2:6" x14ac:dyDescent="0.25"/>
    <row r="73" spans="2:6" x14ac:dyDescent="0.25"/>
    <row r="74" spans="2:6" ht="15.75" thickBot="1" x14ac:dyDescent="0.3"/>
    <row r="75" spans="2:6" x14ac:dyDescent="0.25">
      <c r="B75" s="165" t="s">
        <v>79</v>
      </c>
      <c r="C75" s="166"/>
      <c r="D75" s="166"/>
      <c r="E75" s="166"/>
      <c r="F75" s="167"/>
    </row>
    <row r="76" spans="2:6" ht="15.75" thickBot="1" x14ac:dyDescent="0.3">
      <c r="B76" s="168" t="s">
        <v>80</v>
      </c>
      <c r="C76" s="169"/>
      <c r="D76" s="169"/>
      <c r="E76" s="169"/>
      <c r="F76" s="170"/>
    </row>
    <row r="77" spans="2:6" x14ac:dyDescent="0.25">
      <c r="B77" s="171" t="s">
        <v>1</v>
      </c>
      <c r="C77" s="173">
        <v>2015</v>
      </c>
      <c r="D77" s="173">
        <v>2016</v>
      </c>
      <c r="E77" s="173">
        <v>2017</v>
      </c>
      <c r="F77" s="177" t="s">
        <v>16</v>
      </c>
    </row>
    <row r="78" spans="2:6" ht="15.75" thickBot="1" x14ac:dyDescent="0.3">
      <c r="B78" s="179"/>
      <c r="C78" s="180"/>
      <c r="D78" s="180"/>
      <c r="E78" s="180"/>
      <c r="F78" s="178"/>
    </row>
    <row r="79" spans="2:6" x14ac:dyDescent="0.25">
      <c r="B79" s="2" t="s">
        <v>2</v>
      </c>
      <c r="C79" s="146">
        <v>6</v>
      </c>
      <c r="D79" s="146">
        <v>4</v>
      </c>
      <c r="E79" s="146">
        <v>1</v>
      </c>
      <c r="F79" s="143">
        <f>+E79/D79-1</f>
        <v>-0.75</v>
      </c>
    </row>
    <row r="80" spans="2:6" x14ac:dyDescent="0.25">
      <c r="B80" s="7" t="s">
        <v>3</v>
      </c>
      <c r="C80" s="147">
        <v>5</v>
      </c>
      <c r="D80" s="147">
        <v>4</v>
      </c>
      <c r="E80" s="147">
        <v>4</v>
      </c>
      <c r="F80" s="144">
        <f t="shared" ref="F80:F90" si="2">+E80/D80-1</f>
        <v>0</v>
      </c>
    </row>
    <row r="81" spans="2:6" x14ac:dyDescent="0.25">
      <c r="B81" s="7" t="s">
        <v>4</v>
      </c>
      <c r="C81" s="147">
        <v>11</v>
      </c>
      <c r="D81" s="147">
        <v>10</v>
      </c>
      <c r="E81" s="147" t="s">
        <v>15</v>
      </c>
      <c r="F81" s="144" t="s">
        <v>15</v>
      </c>
    </row>
    <row r="82" spans="2:6" x14ac:dyDescent="0.25">
      <c r="B82" s="7" t="s">
        <v>5</v>
      </c>
      <c r="C82" s="147" t="s">
        <v>15</v>
      </c>
      <c r="D82" s="147">
        <v>7</v>
      </c>
      <c r="E82" s="147">
        <v>2</v>
      </c>
      <c r="F82" s="144">
        <f t="shared" si="2"/>
        <v>-0.7142857142857143</v>
      </c>
    </row>
    <row r="83" spans="2:6" x14ac:dyDescent="0.25">
      <c r="B83" s="7" t="s">
        <v>6</v>
      </c>
      <c r="C83" s="147">
        <v>3</v>
      </c>
      <c r="D83" s="147">
        <v>12</v>
      </c>
      <c r="E83" s="147" t="s">
        <v>15</v>
      </c>
      <c r="F83" s="144" t="s">
        <v>15</v>
      </c>
    </row>
    <row r="84" spans="2:6" x14ac:dyDescent="0.25">
      <c r="B84" s="7" t="s">
        <v>7</v>
      </c>
      <c r="C84" s="147" t="s">
        <v>15</v>
      </c>
      <c r="D84" s="147" t="s">
        <v>15</v>
      </c>
      <c r="E84" s="147" t="s">
        <v>15</v>
      </c>
      <c r="F84" s="144" t="s">
        <v>15</v>
      </c>
    </row>
    <row r="85" spans="2:6" x14ac:dyDescent="0.25">
      <c r="B85" s="7" t="s">
        <v>8</v>
      </c>
      <c r="C85" s="147">
        <v>22</v>
      </c>
      <c r="D85" s="147">
        <v>7</v>
      </c>
      <c r="E85" s="147" t="s">
        <v>15</v>
      </c>
      <c r="F85" s="144" t="s">
        <v>15</v>
      </c>
    </row>
    <row r="86" spans="2:6" x14ac:dyDescent="0.25">
      <c r="B86" s="7" t="s">
        <v>9</v>
      </c>
      <c r="C86" s="147">
        <v>10</v>
      </c>
      <c r="D86" s="147">
        <v>8</v>
      </c>
      <c r="E86" s="147">
        <v>3</v>
      </c>
      <c r="F86" s="144">
        <f t="shared" si="2"/>
        <v>-0.625</v>
      </c>
    </row>
    <row r="87" spans="2:6" x14ac:dyDescent="0.25">
      <c r="B87" s="7" t="s">
        <v>10</v>
      </c>
      <c r="C87" s="147">
        <v>6</v>
      </c>
      <c r="D87" s="147">
        <v>1</v>
      </c>
      <c r="E87" s="147" t="s">
        <v>15</v>
      </c>
      <c r="F87" s="144" t="s">
        <v>15</v>
      </c>
    </row>
    <row r="88" spans="2:6" x14ac:dyDescent="0.25">
      <c r="B88" s="7" t="s">
        <v>11</v>
      </c>
      <c r="C88" s="147">
        <v>1</v>
      </c>
      <c r="D88" s="147" t="s">
        <v>15</v>
      </c>
      <c r="E88" s="147">
        <v>1</v>
      </c>
      <c r="F88" s="144" t="s">
        <v>15</v>
      </c>
    </row>
    <row r="89" spans="2:6" x14ac:dyDescent="0.25">
      <c r="B89" s="7" t="s">
        <v>12</v>
      </c>
      <c r="C89" s="147">
        <v>10</v>
      </c>
      <c r="D89" s="147">
        <v>1</v>
      </c>
      <c r="E89" s="147" t="s">
        <v>15</v>
      </c>
      <c r="F89" s="144" t="s">
        <v>15</v>
      </c>
    </row>
    <row r="90" spans="2:6" ht="15.75" thickBot="1" x14ac:dyDescent="0.3">
      <c r="B90" s="8" t="s">
        <v>13</v>
      </c>
      <c r="C90" s="148">
        <v>2</v>
      </c>
      <c r="D90" s="148">
        <v>3</v>
      </c>
      <c r="E90" s="148">
        <v>1</v>
      </c>
      <c r="F90" s="145">
        <f t="shared" si="2"/>
        <v>-0.66666666666666674</v>
      </c>
    </row>
    <row r="91" spans="2:6" ht="15.75" thickBot="1" x14ac:dyDescent="0.3"/>
    <row r="92" spans="2:6" x14ac:dyDescent="0.25">
      <c r="B92" s="165" t="s">
        <v>79</v>
      </c>
      <c r="C92" s="166"/>
      <c r="D92" s="166"/>
      <c r="E92" s="166"/>
      <c r="F92" s="167"/>
    </row>
    <row r="93" spans="2:6" ht="15.75" thickBot="1" x14ac:dyDescent="0.3">
      <c r="B93" s="168" t="s">
        <v>81</v>
      </c>
      <c r="C93" s="169"/>
      <c r="D93" s="169"/>
      <c r="E93" s="169"/>
      <c r="F93" s="170"/>
    </row>
    <row r="94" spans="2:6" x14ac:dyDescent="0.25">
      <c r="B94" s="171" t="s">
        <v>1</v>
      </c>
      <c r="C94" s="173">
        <v>2015</v>
      </c>
      <c r="D94" s="173">
        <v>2016</v>
      </c>
      <c r="E94" s="173">
        <v>2017</v>
      </c>
      <c r="F94" s="177" t="s">
        <v>16</v>
      </c>
    </row>
    <row r="95" spans="2:6" ht="15.75" thickBot="1" x14ac:dyDescent="0.3">
      <c r="B95" s="179"/>
      <c r="C95" s="180"/>
      <c r="D95" s="180"/>
      <c r="E95" s="180"/>
      <c r="F95" s="178"/>
    </row>
    <row r="96" spans="2:6" x14ac:dyDescent="0.25">
      <c r="B96" s="2" t="s">
        <v>2</v>
      </c>
      <c r="C96" s="18"/>
      <c r="D96" s="18">
        <v>41</v>
      </c>
      <c r="E96" s="18">
        <v>157</v>
      </c>
      <c r="F96" s="91">
        <f>+E96/D96-1</f>
        <v>2.8292682926829267</v>
      </c>
    </row>
    <row r="97" spans="2:6" x14ac:dyDescent="0.25">
      <c r="B97" s="7" t="s">
        <v>3</v>
      </c>
      <c r="C97" s="19">
        <v>16</v>
      </c>
      <c r="D97" s="19">
        <v>90</v>
      </c>
      <c r="E97" s="19">
        <v>131</v>
      </c>
      <c r="F97" s="92">
        <f t="shared" ref="F97:F107" si="3">+E97/D97-1</f>
        <v>0.45555555555555549</v>
      </c>
    </row>
    <row r="98" spans="2:6" x14ac:dyDescent="0.25">
      <c r="B98" s="7" t="s">
        <v>4</v>
      </c>
      <c r="C98" s="19">
        <v>102</v>
      </c>
      <c r="D98" s="19">
        <v>91</v>
      </c>
      <c r="E98" s="19">
        <v>142</v>
      </c>
      <c r="F98" s="92">
        <f t="shared" si="3"/>
        <v>0.56043956043956045</v>
      </c>
    </row>
    <row r="99" spans="2:6" x14ac:dyDescent="0.25">
      <c r="B99" s="7" t="s">
        <v>5</v>
      </c>
      <c r="C99" s="19">
        <v>67</v>
      </c>
      <c r="D99" s="19">
        <v>149</v>
      </c>
      <c r="E99" s="19">
        <v>228</v>
      </c>
      <c r="F99" s="92">
        <f t="shared" si="3"/>
        <v>0.53020134228187921</v>
      </c>
    </row>
    <row r="100" spans="2:6" x14ac:dyDescent="0.25">
      <c r="B100" s="7" t="s">
        <v>6</v>
      </c>
      <c r="C100" s="19">
        <v>63</v>
      </c>
      <c r="D100" s="19">
        <v>141</v>
      </c>
      <c r="E100" s="19">
        <v>111</v>
      </c>
      <c r="F100" s="92">
        <f t="shared" si="3"/>
        <v>-0.21276595744680848</v>
      </c>
    </row>
    <row r="101" spans="2:6" x14ac:dyDescent="0.25">
      <c r="B101" s="7" t="s">
        <v>7</v>
      </c>
      <c r="C101" s="19">
        <v>5</v>
      </c>
      <c r="D101" s="19">
        <v>159</v>
      </c>
      <c r="E101" s="19">
        <v>90</v>
      </c>
      <c r="F101" s="92">
        <f t="shared" si="3"/>
        <v>-0.43396226415094341</v>
      </c>
    </row>
    <row r="102" spans="2:6" x14ac:dyDescent="0.25">
      <c r="B102" s="7" t="s">
        <v>8</v>
      </c>
      <c r="C102" s="19">
        <v>48</v>
      </c>
      <c r="D102" s="19">
        <v>161</v>
      </c>
      <c r="E102" s="19">
        <v>67</v>
      </c>
      <c r="F102" s="92">
        <f t="shared" si="3"/>
        <v>-0.58385093167701863</v>
      </c>
    </row>
    <row r="103" spans="2:6" x14ac:dyDescent="0.25">
      <c r="B103" s="7" t="s">
        <v>9</v>
      </c>
      <c r="C103" s="19">
        <v>18</v>
      </c>
      <c r="D103" s="19">
        <v>181</v>
      </c>
      <c r="E103" s="19">
        <v>111</v>
      </c>
      <c r="F103" s="92">
        <f t="shared" si="3"/>
        <v>-0.38674033149171272</v>
      </c>
    </row>
    <row r="104" spans="2:6" x14ac:dyDescent="0.25">
      <c r="B104" s="7" t="s">
        <v>10</v>
      </c>
      <c r="C104" s="19">
        <v>40</v>
      </c>
      <c r="D104" s="19">
        <v>184</v>
      </c>
      <c r="E104" s="19">
        <v>100</v>
      </c>
      <c r="F104" s="92">
        <f t="shared" si="3"/>
        <v>-0.45652173913043481</v>
      </c>
    </row>
    <row r="105" spans="2:6" x14ac:dyDescent="0.25">
      <c r="B105" s="7" t="s">
        <v>11</v>
      </c>
      <c r="C105" s="19">
        <v>68</v>
      </c>
      <c r="D105" s="19">
        <v>177</v>
      </c>
      <c r="E105" s="19">
        <v>138</v>
      </c>
      <c r="F105" s="92">
        <f t="shared" si="3"/>
        <v>-0.22033898305084743</v>
      </c>
    </row>
    <row r="106" spans="2:6" x14ac:dyDescent="0.25">
      <c r="B106" s="7" t="s">
        <v>12</v>
      </c>
      <c r="C106" s="19">
        <v>58</v>
      </c>
      <c r="D106" s="19">
        <v>204</v>
      </c>
      <c r="E106" s="19">
        <v>225</v>
      </c>
      <c r="F106" s="92">
        <f t="shared" si="3"/>
        <v>0.10294117647058831</v>
      </c>
    </row>
    <row r="107" spans="2:6" ht="15.75" thickBot="1" x14ac:dyDescent="0.3">
      <c r="B107" s="8" t="s">
        <v>13</v>
      </c>
      <c r="C107" s="20">
        <v>53</v>
      </c>
      <c r="D107" s="20">
        <v>113</v>
      </c>
      <c r="E107" s="20">
        <v>110</v>
      </c>
      <c r="F107" s="93">
        <f t="shared" si="3"/>
        <v>-2.6548672566371723E-2</v>
      </c>
    </row>
    <row r="108" spans="2:6" ht="15.75" thickBot="1" x14ac:dyDescent="0.3"/>
    <row r="109" spans="2:6" x14ac:dyDescent="0.25">
      <c r="B109" s="165" t="s">
        <v>83</v>
      </c>
      <c r="C109" s="166"/>
      <c r="D109" s="166"/>
      <c r="E109" s="166"/>
      <c r="F109" s="167"/>
    </row>
    <row r="110" spans="2:6" ht="15.75" thickBot="1" x14ac:dyDescent="0.3">
      <c r="B110" s="168" t="s">
        <v>82</v>
      </c>
      <c r="C110" s="169"/>
      <c r="D110" s="169"/>
      <c r="E110" s="169"/>
      <c r="F110" s="170"/>
    </row>
    <row r="111" spans="2:6" x14ac:dyDescent="0.25">
      <c r="B111" s="171" t="s">
        <v>1</v>
      </c>
      <c r="C111" s="173">
        <v>2015</v>
      </c>
      <c r="D111" s="173">
        <v>2016</v>
      </c>
      <c r="E111" s="173">
        <v>2017</v>
      </c>
      <c r="F111" s="177" t="s">
        <v>16</v>
      </c>
    </row>
    <row r="112" spans="2:6" ht="15.75" thickBot="1" x14ac:dyDescent="0.3">
      <c r="B112" s="172"/>
      <c r="C112" s="174"/>
      <c r="D112" s="174"/>
      <c r="E112" s="174"/>
      <c r="F112" s="199"/>
    </row>
    <row r="113" spans="2:6" x14ac:dyDescent="0.25">
      <c r="B113" s="2" t="s">
        <v>2</v>
      </c>
      <c r="C113" s="146">
        <v>3181</v>
      </c>
      <c r="D113" s="146">
        <v>1295</v>
      </c>
      <c r="E113" s="146">
        <v>5</v>
      </c>
      <c r="F113" s="143">
        <f>+E113/D113-1</f>
        <v>-0.99613899613899615</v>
      </c>
    </row>
    <row r="114" spans="2:6" x14ac:dyDescent="0.25">
      <c r="B114" s="7" t="s">
        <v>3</v>
      </c>
      <c r="C114" s="147">
        <v>1241</v>
      </c>
      <c r="D114" s="147">
        <v>157</v>
      </c>
      <c r="E114" s="147">
        <v>621</v>
      </c>
      <c r="F114" s="144">
        <f>+E114/D114-1</f>
        <v>2.9554140127388533</v>
      </c>
    </row>
    <row r="115" spans="2:6" x14ac:dyDescent="0.25">
      <c r="B115" s="7" t="s">
        <v>4</v>
      </c>
      <c r="C115" s="147">
        <v>4228</v>
      </c>
      <c r="D115" s="147">
        <v>5495</v>
      </c>
      <c r="E115" s="147" t="s">
        <v>15</v>
      </c>
      <c r="F115" s="144" t="s">
        <v>15</v>
      </c>
    </row>
    <row r="116" spans="2:6" x14ac:dyDescent="0.25">
      <c r="B116" s="7" t="s">
        <v>5</v>
      </c>
      <c r="C116" s="147" t="s">
        <v>15</v>
      </c>
      <c r="D116" s="147">
        <v>723</v>
      </c>
      <c r="E116" s="147">
        <v>278</v>
      </c>
      <c r="F116" s="144">
        <f>+E116/D116-1</f>
        <v>-0.61549100968188108</v>
      </c>
    </row>
    <row r="117" spans="2:6" x14ac:dyDescent="0.25">
      <c r="B117" s="7" t="s">
        <v>6</v>
      </c>
      <c r="C117" s="147">
        <v>1188</v>
      </c>
      <c r="D117" s="147">
        <v>2746</v>
      </c>
      <c r="E117" s="147" t="s">
        <v>15</v>
      </c>
      <c r="F117" s="144" t="s">
        <v>15</v>
      </c>
    </row>
    <row r="118" spans="2:6" x14ac:dyDescent="0.25">
      <c r="B118" s="7" t="s">
        <v>7</v>
      </c>
      <c r="C118" s="147" t="s">
        <v>15</v>
      </c>
      <c r="D118" s="147" t="s">
        <v>15</v>
      </c>
      <c r="E118" s="147" t="s">
        <v>15</v>
      </c>
      <c r="F118" s="144" t="s">
        <v>15</v>
      </c>
    </row>
    <row r="119" spans="2:6" x14ac:dyDescent="0.25">
      <c r="B119" s="7" t="s">
        <v>8</v>
      </c>
      <c r="C119" s="147">
        <v>25440</v>
      </c>
      <c r="D119" s="147">
        <v>2703</v>
      </c>
      <c r="E119" s="147" t="s">
        <v>15</v>
      </c>
      <c r="F119" s="144" t="s">
        <v>15</v>
      </c>
    </row>
    <row r="120" spans="2:6" x14ac:dyDescent="0.25">
      <c r="B120" s="7" t="s">
        <v>9</v>
      </c>
      <c r="C120" s="147">
        <v>3344</v>
      </c>
      <c r="D120" s="147">
        <v>2014</v>
      </c>
      <c r="E120" s="147">
        <v>360</v>
      </c>
      <c r="F120" s="144">
        <f>+E120/D120-1</f>
        <v>-0.82125124131082416</v>
      </c>
    </row>
    <row r="121" spans="2:6" x14ac:dyDescent="0.25">
      <c r="B121" s="7" t="s">
        <v>10</v>
      </c>
      <c r="C121" s="147">
        <v>2238</v>
      </c>
      <c r="D121" s="147">
        <v>6</v>
      </c>
      <c r="E121" s="147" t="s">
        <v>15</v>
      </c>
      <c r="F121" s="144" t="s">
        <v>15</v>
      </c>
    </row>
    <row r="122" spans="2:6" x14ac:dyDescent="0.25">
      <c r="B122" s="7" t="s">
        <v>11</v>
      </c>
      <c r="C122" s="147">
        <v>54</v>
      </c>
      <c r="D122" s="147" t="s">
        <v>15</v>
      </c>
      <c r="E122" s="147">
        <v>5</v>
      </c>
      <c r="F122" s="144" t="s">
        <v>15</v>
      </c>
    </row>
    <row r="123" spans="2:6" x14ac:dyDescent="0.25">
      <c r="B123" s="7" t="s">
        <v>12</v>
      </c>
      <c r="C123" s="147">
        <v>26027</v>
      </c>
      <c r="D123" s="147">
        <v>281</v>
      </c>
      <c r="E123" s="147" t="s">
        <v>15</v>
      </c>
      <c r="F123" s="144" t="s">
        <v>15</v>
      </c>
    </row>
    <row r="124" spans="2:6" ht="15.75" thickBot="1" x14ac:dyDescent="0.3">
      <c r="B124" s="8" t="s">
        <v>13</v>
      </c>
      <c r="C124" s="148">
        <v>86</v>
      </c>
      <c r="D124" s="148">
        <v>616</v>
      </c>
      <c r="E124" s="148">
        <v>200</v>
      </c>
      <c r="F124" s="145">
        <f>+E124/D124-1</f>
        <v>-0.67532467532467533</v>
      </c>
    </row>
    <row r="125" spans="2:6" ht="15.75" thickBot="1" x14ac:dyDescent="0.3"/>
    <row r="126" spans="2:6" x14ac:dyDescent="0.25">
      <c r="B126" s="165" t="s">
        <v>84</v>
      </c>
      <c r="C126" s="166"/>
      <c r="D126" s="166"/>
      <c r="E126" s="166"/>
      <c r="F126" s="167"/>
    </row>
    <row r="127" spans="2:6" ht="15.75" thickBot="1" x14ac:dyDescent="0.3">
      <c r="B127" s="168" t="s">
        <v>81</v>
      </c>
      <c r="C127" s="169"/>
      <c r="D127" s="169"/>
      <c r="E127" s="169"/>
      <c r="F127" s="170"/>
    </row>
    <row r="128" spans="2:6" x14ac:dyDescent="0.25">
      <c r="B128" s="171" t="s">
        <v>1</v>
      </c>
      <c r="C128" s="173">
        <v>2015</v>
      </c>
      <c r="D128" s="173">
        <v>2016</v>
      </c>
      <c r="E128" s="173">
        <v>2017</v>
      </c>
      <c r="F128" s="177" t="s">
        <v>16</v>
      </c>
    </row>
    <row r="129" spans="2:6" ht="15.75" thickBot="1" x14ac:dyDescent="0.3">
      <c r="B129" s="172"/>
      <c r="C129" s="174"/>
      <c r="D129" s="174"/>
      <c r="E129" s="174"/>
      <c r="F129" s="199"/>
    </row>
    <row r="130" spans="2:6" x14ac:dyDescent="0.25">
      <c r="B130" s="2" t="s">
        <v>2</v>
      </c>
      <c r="C130" s="146" t="s">
        <v>15</v>
      </c>
      <c r="D130" s="146">
        <v>8169</v>
      </c>
      <c r="E130" s="146">
        <v>36524</v>
      </c>
      <c r="F130" s="91">
        <f>+E130/D130-1</f>
        <v>3.4710490880156692</v>
      </c>
    </row>
    <row r="131" spans="2:6" x14ac:dyDescent="0.25">
      <c r="B131" s="7" t="s">
        <v>3</v>
      </c>
      <c r="C131" s="147">
        <v>3227</v>
      </c>
      <c r="D131" s="147">
        <v>29416</v>
      </c>
      <c r="E131" s="147">
        <v>34095</v>
      </c>
      <c r="F131" s="92">
        <f t="shared" ref="F131:F141" si="4">+E131/D131-1</f>
        <v>0.15906309491433235</v>
      </c>
    </row>
    <row r="132" spans="2:6" x14ac:dyDescent="0.25">
      <c r="B132" s="7" t="s">
        <v>4</v>
      </c>
      <c r="C132" s="147">
        <v>13700</v>
      </c>
      <c r="D132" s="147">
        <v>51898</v>
      </c>
      <c r="E132" s="147">
        <v>42766</v>
      </c>
      <c r="F132" s="92">
        <f t="shared" si="4"/>
        <v>-0.1759605379783421</v>
      </c>
    </row>
    <row r="133" spans="2:6" x14ac:dyDescent="0.25">
      <c r="B133" s="7" t="s">
        <v>5</v>
      </c>
      <c r="C133" s="147">
        <v>5111</v>
      </c>
      <c r="D133" s="147">
        <v>53293</v>
      </c>
      <c r="E133" s="147">
        <v>66129</v>
      </c>
      <c r="F133" s="92">
        <f t="shared" si="4"/>
        <v>0.24085714821834014</v>
      </c>
    </row>
    <row r="134" spans="2:6" x14ac:dyDescent="0.25">
      <c r="B134" s="7" t="s">
        <v>6</v>
      </c>
      <c r="C134" s="147">
        <v>164538</v>
      </c>
      <c r="D134" s="147">
        <v>37068</v>
      </c>
      <c r="E134" s="147">
        <v>21606</v>
      </c>
      <c r="F134" s="92">
        <f t="shared" si="4"/>
        <v>-0.41712528326319198</v>
      </c>
    </row>
    <row r="135" spans="2:6" x14ac:dyDescent="0.25">
      <c r="B135" s="7" t="s">
        <v>7</v>
      </c>
      <c r="C135" s="147">
        <v>607</v>
      </c>
      <c r="D135" s="147">
        <v>57375</v>
      </c>
      <c r="E135" s="147">
        <v>19145</v>
      </c>
      <c r="F135" s="92">
        <f t="shared" si="4"/>
        <v>-0.666318082788671</v>
      </c>
    </row>
    <row r="136" spans="2:6" x14ac:dyDescent="0.25">
      <c r="B136" s="7" t="s">
        <v>8</v>
      </c>
      <c r="C136" s="147">
        <v>6518</v>
      </c>
      <c r="D136" s="147">
        <v>67186</v>
      </c>
      <c r="E136" s="147">
        <v>5004</v>
      </c>
      <c r="F136" s="92">
        <f t="shared" si="4"/>
        <v>-0.92552019766022686</v>
      </c>
    </row>
    <row r="137" spans="2:6" x14ac:dyDescent="0.25">
      <c r="B137" s="7" t="s">
        <v>9</v>
      </c>
      <c r="C137" s="147">
        <v>1347</v>
      </c>
      <c r="D137" s="147">
        <v>66293</v>
      </c>
      <c r="E137" s="147">
        <v>8587</v>
      </c>
      <c r="F137" s="92">
        <f t="shared" si="4"/>
        <v>-0.87046897862519423</v>
      </c>
    </row>
    <row r="138" spans="2:6" x14ac:dyDescent="0.25">
      <c r="B138" s="7" t="s">
        <v>10</v>
      </c>
      <c r="C138" s="147">
        <v>4068</v>
      </c>
      <c r="D138" s="147">
        <v>52211</v>
      </c>
      <c r="E138" s="147">
        <v>6145</v>
      </c>
      <c r="F138" s="92">
        <f t="shared" si="4"/>
        <v>-0.88230449522131349</v>
      </c>
    </row>
    <row r="139" spans="2:6" x14ac:dyDescent="0.25">
      <c r="B139" s="7" t="s">
        <v>11</v>
      </c>
      <c r="C139" s="147">
        <v>25050</v>
      </c>
      <c r="D139" s="147">
        <v>45590</v>
      </c>
      <c r="E139" s="147">
        <v>8079</v>
      </c>
      <c r="F139" s="92">
        <f t="shared" si="4"/>
        <v>-0.82279008554507571</v>
      </c>
    </row>
    <row r="140" spans="2:6" x14ac:dyDescent="0.25">
      <c r="B140" s="7" t="s">
        <v>12</v>
      </c>
      <c r="C140" s="147">
        <v>11035</v>
      </c>
      <c r="D140" s="147">
        <v>52618</v>
      </c>
      <c r="E140" s="147">
        <v>25585</v>
      </c>
      <c r="F140" s="92">
        <f t="shared" si="4"/>
        <v>-0.51375954996389073</v>
      </c>
    </row>
    <row r="141" spans="2:6" ht="15.75" thickBot="1" x14ac:dyDescent="0.3">
      <c r="B141" s="8" t="s">
        <v>13</v>
      </c>
      <c r="C141" s="148">
        <v>15395</v>
      </c>
      <c r="D141" s="148">
        <v>26398</v>
      </c>
      <c r="E141" s="148">
        <v>15242</v>
      </c>
      <c r="F141" s="93">
        <f t="shared" si="4"/>
        <v>-0.42260777331616028</v>
      </c>
    </row>
    <row r="142" spans="2:6" ht="15.75" thickBot="1" x14ac:dyDescent="0.3"/>
    <row r="143" spans="2:6" x14ac:dyDescent="0.25">
      <c r="B143" s="213" t="s">
        <v>90</v>
      </c>
      <c r="C143" s="175">
        <v>2015</v>
      </c>
      <c r="D143" s="175">
        <v>2016</v>
      </c>
      <c r="E143" s="175">
        <v>2017</v>
      </c>
      <c r="F143" s="177" t="s">
        <v>16</v>
      </c>
    </row>
    <row r="144" spans="2:6" ht="15.75" thickBot="1" x14ac:dyDescent="0.3">
      <c r="B144" s="214"/>
      <c r="C144" s="176"/>
      <c r="D144" s="176"/>
      <c r="E144" s="176"/>
      <c r="F144" s="178"/>
    </row>
    <row r="145" spans="2:6" x14ac:dyDescent="0.25">
      <c r="B145" s="49" t="s">
        <v>85</v>
      </c>
      <c r="C145" s="149">
        <v>300</v>
      </c>
      <c r="D145" s="149">
        <v>332</v>
      </c>
      <c r="E145" s="149">
        <v>353</v>
      </c>
      <c r="F145" s="150">
        <f>+E145/D145-1</f>
        <v>6.3253012048192669E-2</v>
      </c>
    </row>
    <row r="146" spans="2:6" x14ac:dyDescent="0.25">
      <c r="B146" s="7" t="s">
        <v>86</v>
      </c>
      <c r="C146" s="11">
        <v>44</v>
      </c>
      <c r="D146" s="11">
        <v>34</v>
      </c>
      <c r="E146" s="11">
        <v>12</v>
      </c>
      <c r="F146" s="92">
        <f t="shared" ref="F146:F148" si="5">+E146/D146-1</f>
        <v>-0.64705882352941169</v>
      </c>
    </row>
    <row r="147" spans="2:6" x14ac:dyDescent="0.25">
      <c r="B147" s="7" t="s">
        <v>87</v>
      </c>
      <c r="C147" s="11">
        <v>4467</v>
      </c>
      <c r="D147" s="11">
        <v>5966</v>
      </c>
      <c r="E147" s="11">
        <v>135</v>
      </c>
      <c r="F147" s="92">
        <f t="shared" si="5"/>
        <v>-0.97737177338250081</v>
      </c>
    </row>
    <row r="148" spans="2:6" ht="15.75" thickBot="1" x14ac:dyDescent="0.3">
      <c r="B148" s="8" t="s">
        <v>88</v>
      </c>
      <c r="C148" s="47">
        <v>62560</v>
      </c>
      <c r="D148" s="47">
        <v>10070</v>
      </c>
      <c r="E148" s="47">
        <v>1334</v>
      </c>
      <c r="F148" s="93">
        <f t="shared" si="5"/>
        <v>-0.867527308838133</v>
      </c>
    </row>
    <row r="149" spans="2:6" ht="15.75" thickBot="1" x14ac:dyDescent="0.3"/>
    <row r="150" spans="2:6" x14ac:dyDescent="0.25">
      <c r="B150" s="213" t="s">
        <v>89</v>
      </c>
      <c r="C150" s="175">
        <v>2015</v>
      </c>
      <c r="D150" s="175">
        <v>2016</v>
      </c>
      <c r="E150" s="175">
        <v>2017</v>
      </c>
      <c r="F150" s="177" t="s">
        <v>16</v>
      </c>
    </row>
    <row r="151" spans="2:6" ht="15.75" thickBot="1" x14ac:dyDescent="0.3">
      <c r="B151" s="214"/>
      <c r="C151" s="176"/>
      <c r="D151" s="176"/>
      <c r="E151" s="176"/>
      <c r="F151" s="178"/>
    </row>
    <row r="152" spans="2:6" x14ac:dyDescent="0.25">
      <c r="B152" s="49" t="s">
        <v>85</v>
      </c>
      <c r="C152" s="151">
        <v>159</v>
      </c>
      <c r="D152" s="151">
        <v>20</v>
      </c>
      <c r="E152" s="151">
        <v>41</v>
      </c>
      <c r="F152" s="150">
        <f>+E152/D152-1</f>
        <v>1.0499999999999998</v>
      </c>
    </row>
    <row r="153" spans="2:6" x14ac:dyDescent="0.25">
      <c r="B153" s="7" t="s">
        <v>86</v>
      </c>
      <c r="C153" s="19">
        <v>185</v>
      </c>
      <c r="D153" s="19">
        <v>346</v>
      </c>
      <c r="E153" s="19">
        <v>324</v>
      </c>
      <c r="F153" s="92">
        <f t="shared" ref="F153:F155" si="6">+E153/D153-1</f>
        <v>-6.3583815028901758E-2</v>
      </c>
    </row>
    <row r="154" spans="2:6" x14ac:dyDescent="0.25">
      <c r="B154" s="7" t="s">
        <v>105</v>
      </c>
      <c r="C154" s="19">
        <v>55815</v>
      </c>
      <c r="D154" s="19">
        <v>464494</v>
      </c>
      <c r="E154" s="19">
        <v>256084</v>
      </c>
      <c r="F154" s="92">
        <f t="shared" si="6"/>
        <v>-0.44868179136867214</v>
      </c>
    </row>
    <row r="155" spans="2:6" ht="15.75" thickBot="1" x14ac:dyDescent="0.3">
      <c r="B155" s="8" t="s">
        <v>104</v>
      </c>
      <c r="C155" s="20">
        <v>194781</v>
      </c>
      <c r="D155" s="160">
        <v>83021</v>
      </c>
      <c r="E155" s="20">
        <v>32823</v>
      </c>
      <c r="F155" s="93">
        <f t="shared" si="6"/>
        <v>-0.60464219896170857</v>
      </c>
    </row>
    <row r="156" spans="2:6" x14ac:dyDescent="0.25"/>
    <row r="157" spans="2:6" x14ac:dyDescent="0.25"/>
    <row r="158" spans="2:6" x14ac:dyDescent="0.25"/>
    <row r="159" spans="2:6" ht="15.75" thickBot="1" x14ac:dyDescent="0.3"/>
    <row r="160" spans="2:6" ht="15.75" thickBot="1" x14ac:dyDescent="0.3">
      <c r="B160" s="229" t="s">
        <v>101</v>
      </c>
      <c r="C160" s="230"/>
      <c r="D160" s="230"/>
      <c r="E160" s="230"/>
      <c r="F160" s="231"/>
    </row>
    <row r="161" spans="2:9" ht="15.75" thickBot="1" x14ac:dyDescent="0.3">
      <c r="B161" s="157" t="s">
        <v>93</v>
      </c>
      <c r="C161" s="158" t="s">
        <v>94</v>
      </c>
      <c r="D161" s="158" t="s">
        <v>95</v>
      </c>
      <c r="E161" s="234" t="s">
        <v>97</v>
      </c>
      <c r="F161" s="235"/>
    </row>
    <row r="162" spans="2:9" x14ac:dyDescent="0.25">
      <c r="B162" s="154" t="s">
        <v>91</v>
      </c>
      <c r="C162" s="155" t="s">
        <v>99</v>
      </c>
      <c r="D162" s="156">
        <v>10000</v>
      </c>
      <c r="E162" s="232" t="s">
        <v>96</v>
      </c>
      <c r="F162" s="233"/>
    </row>
    <row r="163" spans="2:9" x14ac:dyDescent="0.25">
      <c r="B163" s="71" t="s">
        <v>91</v>
      </c>
      <c r="C163" s="152" t="s">
        <v>92</v>
      </c>
      <c r="D163" s="48">
        <v>66000</v>
      </c>
      <c r="E163" s="208" t="s">
        <v>98</v>
      </c>
      <c r="F163" s="209"/>
    </row>
    <row r="164" spans="2:9" x14ac:dyDescent="0.25">
      <c r="B164" s="71" t="s">
        <v>91</v>
      </c>
      <c r="C164" s="152" t="s">
        <v>99</v>
      </c>
      <c r="D164" s="48">
        <v>24000</v>
      </c>
      <c r="E164" s="208" t="s">
        <v>98</v>
      </c>
      <c r="F164" s="209"/>
    </row>
    <row r="165" spans="2:9" x14ac:dyDescent="0.25">
      <c r="B165" s="71" t="s">
        <v>100</v>
      </c>
      <c r="C165" s="152" t="s">
        <v>92</v>
      </c>
      <c r="D165" s="48">
        <v>35167</v>
      </c>
      <c r="E165" s="208" t="s">
        <v>98</v>
      </c>
      <c r="F165" s="209"/>
    </row>
    <row r="166" spans="2:9" x14ac:dyDescent="0.25">
      <c r="B166" s="71" t="s">
        <v>100</v>
      </c>
      <c r="C166" s="152" t="s">
        <v>99</v>
      </c>
      <c r="D166" s="48">
        <v>700</v>
      </c>
      <c r="E166" s="208" t="s">
        <v>98</v>
      </c>
      <c r="F166" s="209"/>
    </row>
    <row r="167" spans="2:9" x14ac:dyDescent="0.25">
      <c r="B167" s="71" t="s">
        <v>100</v>
      </c>
      <c r="C167" s="152" t="s">
        <v>92</v>
      </c>
      <c r="D167" s="48">
        <v>40105</v>
      </c>
      <c r="E167" s="208" t="s">
        <v>98</v>
      </c>
      <c r="F167" s="209"/>
    </row>
    <row r="168" spans="2:9" ht="15.75" thickBot="1" x14ac:dyDescent="0.3">
      <c r="B168" s="73" t="s">
        <v>100</v>
      </c>
      <c r="C168" s="153" t="s">
        <v>99</v>
      </c>
      <c r="D168" s="74">
        <v>8500</v>
      </c>
      <c r="E168" s="227" t="s">
        <v>98</v>
      </c>
      <c r="F168" s="228"/>
    </row>
    <row r="169" spans="2:9" x14ac:dyDescent="0.25"/>
    <row r="170" spans="2:9" x14ac:dyDescent="0.25">
      <c r="D170" s="164" t="s">
        <v>102</v>
      </c>
      <c r="E170" s="164"/>
      <c r="F170" s="164"/>
      <c r="G170" s="164"/>
      <c r="H170" s="164"/>
      <c r="I170" s="164"/>
    </row>
    <row r="171" spans="2:9" x14ac:dyDescent="0.25">
      <c r="D171" s="164" t="s">
        <v>103</v>
      </c>
      <c r="E171" s="164"/>
      <c r="F171" s="164"/>
      <c r="G171" s="164"/>
      <c r="H171" s="164"/>
      <c r="I171" s="164"/>
    </row>
    <row r="172" spans="2:9" x14ac:dyDescent="0.25"/>
    <row r="173" spans="2:9" x14ac:dyDescent="0.25"/>
  </sheetData>
  <sheetProtection algorithmName="SHA-512" hashValue="Mipkb+5qYbUF/CdSpi/kPMoJwgIkEUbvHWkq1bbhUQsVH/niXaDRrMl8ZI13Bjhu03/161EvIN2yrRzmQd6aFw==" saltValue="7quIoWg0VU2EmzexGORE4A==" spinCount="100000" sheet="1" objects="1" scenarios="1" selectLockedCells="1" selectUnlockedCells="1"/>
  <mergeCells count="69">
    <mergeCell ref="D170:I170"/>
    <mergeCell ref="D171:I171"/>
    <mergeCell ref="B126:F126"/>
    <mergeCell ref="B127:F127"/>
    <mergeCell ref="B128:B129"/>
    <mergeCell ref="C128:C129"/>
    <mergeCell ref="D128:D129"/>
    <mergeCell ref="E128:E129"/>
    <mergeCell ref="F128:F129"/>
    <mergeCell ref="E168:F168"/>
    <mergeCell ref="E165:F165"/>
    <mergeCell ref="E166:F166"/>
    <mergeCell ref="E167:F167"/>
    <mergeCell ref="B160:F160"/>
    <mergeCell ref="E162:F162"/>
    <mergeCell ref="E161:F161"/>
    <mergeCell ref="B109:F109"/>
    <mergeCell ref="B110:F110"/>
    <mergeCell ref="B111:B112"/>
    <mergeCell ref="C111:C112"/>
    <mergeCell ref="D111:D112"/>
    <mergeCell ref="E111:E112"/>
    <mergeCell ref="F111:F112"/>
    <mergeCell ref="B92:F92"/>
    <mergeCell ref="B93:F93"/>
    <mergeCell ref="B94:B95"/>
    <mergeCell ref="C94:C95"/>
    <mergeCell ref="D94:D95"/>
    <mergeCell ref="E94:E95"/>
    <mergeCell ref="F94:F95"/>
    <mergeCell ref="B76:F76"/>
    <mergeCell ref="B77:B78"/>
    <mergeCell ref="C77:C78"/>
    <mergeCell ref="D77:D78"/>
    <mergeCell ref="E77:E78"/>
    <mergeCell ref="F77:F78"/>
    <mergeCell ref="B56:D56"/>
    <mergeCell ref="B57:D57"/>
    <mergeCell ref="B58:B59"/>
    <mergeCell ref="C58:C59"/>
    <mergeCell ref="D58:D59"/>
    <mergeCell ref="C35:C36"/>
    <mergeCell ref="D35:D36"/>
    <mergeCell ref="B47:D47"/>
    <mergeCell ref="B48:D48"/>
    <mergeCell ref="B49:B50"/>
    <mergeCell ref="C49:C50"/>
    <mergeCell ref="D49:D50"/>
    <mergeCell ref="B13:D14"/>
    <mergeCell ref="B15:B16"/>
    <mergeCell ref="C15:C16"/>
    <mergeCell ref="D15:D16"/>
    <mergeCell ref="B17:B19"/>
    <mergeCell ref="E163:F163"/>
    <mergeCell ref="E164:F164"/>
    <mergeCell ref="B33:D33"/>
    <mergeCell ref="F150:F151"/>
    <mergeCell ref="E150:E151"/>
    <mergeCell ref="B150:B151"/>
    <mergeCell ref="C150:C151"/>
    <mergeCell ref="D150:D151"/>
    <mergeCell ref="B143:B144"/>
    <mergeCell ref="C143:C144"/>
    <mergeCell ref="D143:D144"/>
    <mergeCell ref="E143:E144"/>
    <mergeCell ref="F143:F144"/>
    <mergeCell ref="B75:F75"/>
    <mergeCell ref="B34:D34"/>
    <mergeCell ref="B35:B3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showRowColHeaders="0" workbookViewId="0"/>
  </sheetViews>
  <sheetFormatPr baseColWidth="10" defaultColWidth="0" defaultRowHeight="15" zeroHeight="1" x14ac:dyDescent="0.25"/>
  <cols>
    <col min="1" max="1" width="11.42578125" style="33" customWidth="1"/>
    <col min="2" max="2" width="10.5703125" style="33" bestFit="1" customWidth="1"/>
    <col min="3" max="3" width="77" style="33" bestFit="1" customWidth="1"/>
    <col min="4" max="4" width="11.42578125" style="33" customWidth="1"/>
    <col min="5" max="16384" width="11.42578125" style="33" hidden="1"/>
  </cols>
  <sheetData>
    <row r="1" spans="1:4" s="32" customFormat="1" x14ac:dyDescent="0.25">
      <c r="A1" s="31"/>
      <c r="B1" s="31"/>
      <c r="C1" s="31"/>
      <c r="D1" s="31"/>
    </row>
    <row r="2" spans="1:4" s="32" customFormat="1" x14ac:dyDescent="0.25">
      <c r="A2" s="31"/>
      <c r="B2" s="31"/>
      <c r="C2" s="31"/>
      <c r="D2" s="31"/>
    </row>
    <row r="3" spans="1:4" s="32" customFormat="1" x14ac:dyDescent="0.25">
      <c r="A3" s="31"/>
      <c r="B3" s="31"/>
      <c r="C3" s="31"/>
      <c r="D3" s="31"/>
    </row>
    <row r="4" spans="1:4" s="32" customFormat="1" x14ac:dyDescent="0.25">
      <c r="A4" s="31"/>
      <c r="B4" s="31"/>
      <c r="C4" s="31"/>
      <c r="D4" s="31"/>
    </row>
    <row r="5" spans="1:4" s="32" customFormat="1" x14ac:dyDescent="0.25">
      <c r="A5" s="31"/>
      <c r="B5" s="31"/>
      <c r="C5" s="31"/>
      <c r="D5" s="31"/>
    </row>
    <row r="6" spans="1:4" s="32" customFormat="1" x14ac:dyDescent="0.25">
      <c r="A6" s="31"/>
      <c r="B6" s="31"/>
      <c r="C6" s="31"/>
      <c r="D6" s="31"/>
    </row>
    <row r="7" spans="1:4" s="32" customFormat="1" x14ac:dyDescent="0.25">
      <c r="A7" s="31"/>
      <c r="B7" s="31"/>
      <c r="C7" s="31"/>
      <c r="D7" s="31"/>
    </row>
    <row r="8" spans="1:4" s="32" customFormat="1" x14ac:dyDescent="0.25">
      <c r="A8" s="31"/>
      <c r="B8" s="31"/>
      <c r="C8" s="31"/>
      <c r="D8" s="31"/>
    </row>
    <row r="9" spans="1:4" s="32" customFormat="1" x14ac:dyDescent="0.25">
      <c r="A9" s="31"/>
      <c r="B9" s="31"/>
      <c r="C9" s="31"/>
      <c r="D9" s="31"/>
    </row>
    <row r="10" spans="1:4" s="32" customFormat="1" x14ac:dyDescent="0.25">
      <c r="A10" s="31"/>
      <c r="B10" s="31"/>
      <c r="C10" s="31"/>
      <c r="D10" s="31"/>
    </row>
    <row r="11" spans="1:4" s="32" customFormat="1" x14ac:dyDescent="0.25">
      <c r="A11" s="31"/>
      <c r="B11" s="31"/>
      <c r="C11" s="31"/>
      <c r="D11" s="31"/>
    </row>
    <row r="12" spans="1:4" s="32" customFormat="1" x14ac:dyDescent="0.25">
      <c r="A12" s="31"/>
      <c r="B12" s="34" t="s">
        <v>20</v>
      </c>
      <c r="C12" s="35" t="s">
        <v>21</v>
      </c>
      <c r="D12" s="31"/>
    </row>
    <row r="13" spans="1:4" s="32" customFormat="1" x14ac:dyDescent="0.25">
      <c r="A13" s="31"/>
      <c r="B13" s="34" t="s">
        <v>22</v>
      </c>
      <c r="C13" s="36" t="s">
        <v>23</v>
      </c>
      <c r="D13" s="31"/>
    </row>
    <row r="14" spans="1:4" s="32" customFormat="1" x14ac:dyDescent="0.25">
      <c r="A14" s="31"/>
      <c r="B14" s="34" t="s">
        <v>24</v>
      </c>
      <c r="C14" s="35" t="s">
        <v>25</v>
      </c>
      <c r="D14" s="31"/>
    </row>
    <row r="15" spans="1:4" s="32" customFormat="1" x14ac:dyDescent="0.25">
      <c r="A15" s="31"/>
      <c r="B15" s="34" t="s">
        <v>26</v>
      </c>
      <c r="C15" s="35" t="s">
        <v>27</v>
      </c>
      <c r="D15" s="31"/>
    </row>
    <row r="16" spans="1:4" s="32" customFormat="1" x14ac:dyDescent="0.25">
      <c r="A16" s="31"/>
      <c r="B16" s="34" t="s">
        <v>28</v>
      </c>
      <c r="C16" s="35" t="s">
        <v>29</v>
      </c>
      <c r="D16" s="31"/>
    </row>
    <row r="17" spans="1:4" s="32" customFormat="1" x14ac:dyDescent="0.25">
      <c r="A17" s="31"/>
      <c r="B17" s="34" t="s">
        <v>30</v>
      </c>
      <c r="C17" s="35" t="s">
        <v>31</v>
      </c>
      <c r="D17" s="31"/>
    </row>
    <row r="18" spans="1:4" s="32" customFormat="1" ht="30" x14ac:dyDescent="0.25">
      <c r="A18" s="31"/>
      <c r="B18" s="159" t="s">
        <v>32</v>
      </c>
      <c r="C18" s="37" t="s">
        <v>33</v>
      </c>
      <c r="D18" s="31"/>
    </row>
    <row r="19" spans="1:4" s="32" customFormat="1" x14ac:dyDescent="0.25">
      <c r="A19" s="31"/>
      <c r="B19" s="34" t="s">
        <v>34</v>
      </c>
      <c r="C19" s="35" t="s">
        <v>35</v>
      </c>
      <c r="D19" s="31"/>
    </row>
    <row r="20" spans="1:4" s="32" customFormat="1" x14ac:dyDescent="0.25">
      <c r="A20" s="31"/>
      <c r="B20" s="34" t="s">
        <v>36</v>
      </c>
      <c r="C20" s="35" t="s">
        <v>37</v>
      </c>
      <c r="D20" s="31"/>
    </row>
    <row r="21" spans="1:4" s="32" customFormat="1" x14ac:dyDescent="0.25">
      <c r="A21" s="31"/>
      <c r="B21" s="34" t="s">
        <v>38</v>
      </c>
      <c r="C21" s="35" t="s">
        <v>39</v>
      </c>
      <c r="D21" s="31"/>
    </row>
    <row r="22" spans="1:4" s="32" customFormat="1" x14ac:dyDescent="0.25">
      <c r="A22" s="31"/>
      <c r="B22" s="31"/>
      <c r="C22" s="31"/>
      <c r="D22" s="31"/>
    </row>
  </sheetData>
  <sheetProtection selectLockedCells="1" selectUnlockedCells="1"/>
  <hyperlinks>
    <hyperlink ref="C13" location="Hoja1!A1" display="Promedio de las cantidades de energía negociadas durante cada mes del año"/>
    <hyperlink ref="C14" location="Hoja2!A1" display="Promedio de las cantidades de energía negociadas diariamente "/>
    <hyperlink ref="C15" location="Hoja5!A1" display="Cantidad total de energía negociada durante el año"/>
    <hyperlink ref="C16" location="Hoja6!A1" display="Cantidad total de energía negociada durante cada mes del año "/>
    <hyperlink ref="C17" location="Hoja8!A1" display="Precio promedio, ponderado por cantidades, de la energía negociada durante el año "/>
    <hyperlink ref="C18" location="Hoja9!A1" display="Precio promedio, ponderado por cantidades, de la energía negociada durante cada mes del año"/>
    <hyperlink ref="C19" location="Hoja10!A1" display="Número de negociaciones durante el año"/>
    <hyperlink ref="C20" location="Hoja12!A1" display="Número promedio de negociaciones diarias"/>
    <hyperlink ref="C21" location="Hoja13!A1" display="Índices de mercado "/>
    <hyperlink ref="C12" location="Hoja7!A1" display="Aspectos regulatorios - Disclaimers"/>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showRowColHeaders="0" workbookViewId="0">
      <selection activeCell="K24" sqref="K24"/>
    </sheetView>
  </sheetViews>
  <sheetFormatPr baseColWidth="10" defaultColWidth="0" defaultRowHeight="15" zeroHeight="1" x14ac:dyDescent="0.25"/>
  <cols>
    <col min="1" max="11" width="11.42578125" style="1" customWidth="1"/>
    <col min="12" max="16384" width="11.42578125" style="1"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sheetData>
  <sheetProtection algorithmName="SHA-512" hashValue="xIN3evl9G0NDmuzq/R1SvtAtHEPlbq9NPW/snhOFKxMpMvYrzAnUG5D/xV6MEU5XdR99so9dw6gN6R/HiMFXZQ==" saltValue="GcgqzdkDNUCVLAWVkfeTdg==" spinCount="100000" sheet="1" objects="1" scenarios="1" selectLockedCells="1" selectUn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8"/>
  <sheetViews>
    <sheetView showGridLines="0" showRowColHeaders="0" zoomScaleNormal="100" workbookViewId="0">
      <selection activeCell="Q32" sqref="Q32"/>
    </sheetView>
  </sheetViews>
  <sheetFormatPr baseColWidth="10" defaultColWidth="0" defaultRowHeight="15" zeroHeight="1" x14ac:dyDescent="0.25"/>
  <cols>
    <col min="1" max="5" width="11.42578125" style="1" customWidth="1"/>
    <col min="6" max="6" width="15.42578125" style="1" customWidth="1"/>
    <col min="7" max="7" width="23.42578125" style="1" customWidth="1"/>
    <col min="8" max="12" width="11.42578125" style="1" customWidth="1"/>
    <col min="13" max="13" width="15.42578125" style="1" customWidth="1"/>
    <col min="14" max="14" width="23" style="1" customWidth="1"/>
    <col min="15" max="19" width="11.42578125" style="1" customWidth="1"/>
    <col min="20" max="20" width="15.42578125" style="1" customWidth="1"/>
    <col min="21" max="21" width="23.5703125" style="1" customWidth="1"/>
    <col min="22" max="22" width="11.42578125" style="1" customWidth="1"/>
    <col min="23" max="16384" width="11.42578125" style="1"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spans="2:21" x14ac:dyDescent="0.25"/>
    <row r="18" spans="2:21" x14ac:dyDescent="0.25"/>
    <row r="19" spans="2:21" ht="15.75" thickBot="1" x14ac:dyDescent="0.3"/>
    <row r="20" spans="2:21" ht="15" customHeight="1" x14ac:dyDescent="0.25">
      <c r="B20" s="165" t="s">
        <v>0</v>
      </c>
      <c r="C20" s="166"/>
      <c r="D20" s="166"/>
      <c r="E20" s="166"/>
      <c r="F20" s="166"/>
      <c r="G20" s="167"/>
      <c r="H20" s="24"/>
      <c r="I20" s="165" t="s">
        <v>14</v>
      </c>
      <c r="J20" s="166"/>
      <c r="K20" s="166"/>
      <c r="L20" s="166"/>
      <c r="M20" s="166"/>
      <c r="N20" s="167"/>
      <c r="O20" s="24"/>
      <c r="P20" s="165" t="s">
        <v>19</v>
      </c>
      <c r="Q20" s="166"/>
      <c r="R20" s="166"/>
      <c r="S20" s="166"/>
      <c r="T20" s="166"/>
      <c r="U20" s="167"/>
    </row>
    <row r="21" spans="2:21" ht="15.75" customHeight="1" thickBot="1" x14ac:dyDescent="0.3">
      <c r="B21" s="168" t="s">
        <v>18</v>
      </c>
      <c r="C21" s="169"/>
      <c r="D21" s="169"/>
      <c r="E21" s="169"/>
      <c r="F21" s="169"/>
      <c r="G21" s="170"/>
      <c r="H21" s="24"/>
      <c r="I21" s="168" t="s">
        <v>18</v>
      </c>
      <c r="J21" s="169"/>
      <c r="K21" s="169"/>
      <c r="L21" s="169"/>
      <c r="M21" s="169"/>
      <c r="N21" s="170"/>
      <c r="O21" s="24"/>
      <c r="P21" s="168" t="s">
        <v>18</v>
      </c>
      <c r="Q21" s="169"/>
      <c r="R21" s="169"/>
      <c r="S21" s="169"/>
      <c r="T21" s="169"/>
      <c r="U21" s="170"/>
    </row>
    <row r="22" spans="2:21" x14ac:dyDescent="0.25">
      <c r="B22" s="171" t="s">
        <v>1</v>
      </c>
      <c r="C22" s="173">
        <v>2015</v>
      </c>
      <c r="D22" s="173">
        <v>2016</v>
      </c>
      <c r="E22" s="173">
        <v>2017</v>
      </c>
      <c r="F22" s="175" t="s">
        <v>16</v>
      </c>
      <c r="G22" s="177" t="s">
        <v>17</v>
      </c>
      <c r="H22" s="24"/>
      <c r="I22" s="171" t="s">
        <v>1</v>
      </c>
      <c r="J22" s="173">
        <v>2015</v>
      </c>
      <c r="K22" s="173">
        <v>2016</v>
      </c>
      <c r="L22" s="173">
        <v>2017</v>
      </c>
      <c r="M22" s="175" t="s">
        <v>16</v>
      </c>
      <c r="N22" s="177" t="s">
        <v>17</v>
      </c>
      <c r="O22" s="24"/>
      <c r="P22" s="171" t="s">
        <v>1</v>
      </c>
      <c r="Q22" s="173">
        <v>2015</v>
      </c>
      <c r="R22" s="173">
        <v>2016</v>
      </c>
      <c r="S22" s="173">
        <v>2017</v>
      </c>
      <c r="T22" s="175" t="s">
        <v>16</v>
      </c>
      <c r="U22" s="177" t="s">
        <v>17</v>
      </c>
    </row>
    <row r="23" spans="2:21" ht="15.75" thickBot="1" x14ac:dyDescent="0.3">
      <c r="B23" s="179"/>
      <c r="C23" s="180"/>
      <c r="D23" s="180"/>
      <c r="E23" s="180"/>
      <c r="F23" s="176"/>
      <c r="G23" s="178"/>
      <c r="H23" s="24"/>
      <c r="I23" s="179"/>
      <c r="J23" s="180"/>
      <c r="K23" s="180"/>
      <c r="L23" s="180"/>
      <c r="M23" s="176"/>
      <c r="N23" s="178"/>
      <c r="O23" s="24"/>
      <c r="P23" s="172"/>
      <c r="Q23" s="174"/>
      <c r="R23" s="174"/>
      <c r="S23" s="174"/>
      <c r="T23" s="176"/>
      <c r="U23" s="178"/>
    </row>
    <row r="24" spans="2:21" x14ac:dyDescent="0.25">
      <c r="B24" s="25" t="s">
        <v>2</v>
      </c>
      <c r="C24" s="3">
        <v>927.4375</v>
      </c>
      <c r="D24" s="3">
        <v>5000</v>
      </c>
      <c r="E24" s="3">
        <v>16158.970588235294</v>
      </c>
      <c r="F24" s="98">
        <v>2.2317941176470586</v>
      </c>
      <c r="G24" s="5">
        <f>+((F24-AVERAGE($F$24:$F$35))/STDEV($F$24:$F$35))</f>
        <v>2.8225026899399275</v>
      </c>
      <c r="H24" s="24"/>
      <c r="I24" s="25" t="s">
        <v>2</v>
      </c>
      <c r="J24" s="3">
        <v>1041.2</v>
      </c>
      <c r="K24" s="3">
        <v>1596.6575342465753</v>
      </c>
      <c r="L24" s="3">
        <v>844.61409395973158</v>
      </c>
      <c r="M24" s="98">
        <f>+L24/K24-1</f>
        <v>-0.47101111174834065</v>
      </c>
      <c r="N24" s="5">
        <f>+((M24-AVERAGE($M$24:$M$35))/STDEV($M$24:$M$35))</f>
        <v>-0.23129668953409407</v>
      </c>
      <c r="O24" s="24"/>
      <c r="P24" s="25" t="s">
        <v>2</v>
      </c>
      <c r="Q24" s="21" t="s">
        <v>15</v>
      </c>
      <c r="R24" s="18">
        <v>11533.181818181818</v>
      </c>
      <c r="S24" s="18">
        <v>3878.4328358208954</v>
      </c>
      <c r="T24" s="98">
        <v>-0.66371527849265077</v>
      </c>
      <c r="U24" s="26">
        <f>+((T24-AVERAGE($T$24:$T$35))/STDEV($T$24:$T$35))</f>
        <v>-1.0084076576425056</v>
      </c>
    </row>
    <row r="25" spans="2:21" x14ac:dyDescent="0.25">
      <c r="B25" s="27" t="s">
        <v>3</v>
      </c>
      <c r="C25" s="6">
        <v>5081.25</v>
      </c>
      <c r="D25" s="6">
        <v>11722.222222222223</v>
      </c>
      <c r="E25" s="6">
        <v>10175.555555555555</v>
      </c>
      <c r="F25" s="99">
        <v>-0.1319431279620854</v>
      </c>
      <c r="G25" s="10">
        <f t="shared" ref="G25:G35" si="0">+((F25-AVERAGE($F$24:$F$35))/STDEV($F$24:$F$35))</f>
        <v>4.9146974674055405E-2</v>
      </c>
      <c r="H25" s="24"/>
      <c r="I25" s="27" t="s">
        <v>3</v>
      </c>
      <c r="J25" s="6">
        <v>2897.521739130435</v>
      </c>
      <c r="K25" s="6">
        <v>1801.8675324675326</v>
      </c>
      <c r="L25" s="6">
        <v>1406.7875457875457</v>
      </c>
      <c r="M25" s="99">
        <f t="shared" ref="M25:M35" si="1">+L25/K25-1</f>
        <v>-0.21926139383784349</v>
      </c>
      <c r="N25" s="15">
        <f t="shared" ref="N25:N35" si="2">+((M25-AVERAGE($M$24:$M$35))/STDEV($M$24:$M$35))</f>
        <v>0.65384082931747245</v>
      </c>
      <c r="O25" s="24"/>
      <c r="P25" s="27" t="s">
        <v>3</v>
      </c>
      <c r="Q25" s="22" t="s">
        <v>15</v>
      </c>
      <c r="R25" s="19">
        <v>5206.0526315789475</v>
      </c>
      <c r="S25" s="19">
        <v>6245.5243902439024</v>
      </c>
      <c r="T25" s="99">
        <v>0.19966601035873377</v>
      </c>
      <c r="U25" s="28">
        <f t="shared" ref="U25:U35" si="3">+((T25-AVERAGE($T$24:$T$35))/STDEV($T$24:$T$35))</f>
        <v>-0.36951681178999818</v>
      </c>
    </row>
    <row r="26" spans="2:21" x14ac:dyDescent="0.25">
      <c r="B26" s="27" t="s">
        <v>4</v>
      </c>
      <c r="C26" s="6">
        <v>8488.5625</v>
      </c>
      <c r="D26" s="6">
        <v>4700</v>
      </c>
      <c r="E26" s="6">
        <v>3915.0769230769229</v>
      </c>
      <c r="F26" s="99">
        <v>-0.16700490998363349</v>
      </c>
      <c r="G26" s="10">
        <f t="shared" si="0"/>
        <v>8.009240885117383E-3</v>
      </c>
      <c r="H26" s="24"/>
      <c r="I26" s="27" t="s">
        <v>4</v>
      </c>
      <c r="J26" s="6">
        <v>2693.5833333333335</v>
      </c>
      <c r="K26" s="6">
        <v>1948.2738095238096</v>
      </c>
      <c r="L26" s="6">
        <v>1286.809659090909</v>
      </c>
      <c r="M26" s="99">
        <f t="shared" si="1"/>
        <v>-0.33951293047180742</v>
      </c>
      <c r="N26" s="15">
        <f t="shared" si="2"/>
        <v>0.23104334752598674</v>
      </c>
      <c r="O26" s="24"/>
      <c r="P26" s="27" t="s">
        <v>4</v>
      </c>
      <c r="Q26" s="22" t="s">
        <v>15</v>
      </c>
      <c r="R26" s="19">
        <v>1358.2083333333333</v>
      </c>
      <c r="S26" s="19">
        <v>6364.6888888888889</v>
      </c>
      <c r="T26" s="99">
        <v>3.6860917671360349</v>
      </c>
      <c r="U26" s="28">
        <f t="shared" si="3"/>
        <v>2.2103925857286137</v>
      </c>
    </row>
    <row r="27" spans="2:21" x14ac:dyDescent="0.25">
      <c r="B27" s="27" t="s">
        <v>5</v>
      </c>
      <c r="C27" s="6">
        <v>3397.7</v>
      </c>
      <c r="D27" s="6">
        <v>5022.95</v>
      </c>
      <c r="E27" s="6">
        <v>2400</v>
      </c>
      <c r="F27" s="99">
        <v>-0.52219313351715624</v>
      </c>
      <c r="G27" s="10">
        <f t="shared" si="0"/>
        <v>-0.40873051796992105</v>
      </c>
      <c r="H27" s="24"/>
      <c r="I27" s="27" t="s">
        <v>5</v>
      </c>
      <c r="J27" s="6">
        <v>3366.8125</v>
      </c>
      <c r="K27" s="6">
        <v>2682.04</v>
      </c>
      <c r="L27" s="6">
        <v>637.93790849673201</v>
      </c>
      <c r="M27" s="99">
        <f t="shared" si="1"/>
        <v>-0.76214452114929976</v>
      </c>
      <c r="N27" s="15">
        <f t="shared" si="2"/>
        <v>-1.2549050009586102</v>
      </c>
      <c r="O27" s="24"/>
      <c r="P27" s="27" t="s">
        <v>5</v>
      </c>
      <c r="Q27" s="22" t="s">
        <v>15</v>
      </c>
      <c r="R27" s="19">
        <v>2727.9642857142858</v>
      </c>
      <c r="S27" s="19">
        <v>6837.5342465753429</v>
      </c>
      <c r="T27" s="99">
        <v>1.5064603236860243</v>
      </c>
      <c r="U27" s="28">
        <f t="shared" si="3"/>
        <v>0.59749386469529231</v>
      </c>
    </row>
    <row r="28" spans="2:21" x14ac:dyDescent="0.25">
      <c r="B28" s="27" t="s">
        <v>6</v>
      </c>
      <c r="C28" s="6">
        <v>3634.4418604651164</v>
      </c>
      <c r="D28" s="6">
        <v>15747.058823529413</v>
      </c>
      <c r="E28" s="6">
        <v>3358.3333333333335</v>
      </c>
      <c r="F28" s="99">
        <v>-0.78673266093886185</v>
      </c>
      <c r="G28" s="10">
        <f t="shared" si="0"/>
        <v>-0.71911282110093289</v>
      </c>
      <c r="H28" s="24"/>
      <c r="I28" s="27" t="s">
        <v>6</v>
      </c>
      <c r="J28" s="6">
        <v>3212.3942307692309</v>
      </c>
      <c r="K28" s="6">
        <v>1755.9533073929961</v>
      </c>
      <c r="L28" s="6">
        <v>1247.6181229773463</v>
      </c>
      <c r="M28" s="99">
        <f t="shared" si="1"/>
        <v>-0.28949242686319354</v>
      </c>
      <c r="N28" s="15">
        <f t="shared" si="2"/>
        <v>0.4069125593102681</v>
      </c>
      <c r="O28" s="24"/>
      <c r="P28" s="27" t="s">
        <v>6</v>
      </c>
      <c r="Q28" s="22">
        <v>20000</v>
      </c>
      <c r="R28" s="19">
        <v>8957.173913043478</v>
      </c>
      <c r="S28" s="19">
        <v>6430.08</v>
      </c>
      <c r="T28" s="99">
        <v>-0.28213071863699246</v>
      </c>
      <c r="U28" s="28">
        <f t="shared" si="3"/>
        <v>-0.72604008104749962</v>
      </c>
    </row>
    <row r="29" spans="2:21" x14ac:dyDescent="0.25">
      <c r="B29" s="27" t="s">
        <v>7</v>
      </c>
      <c r="C29" s="6">
        <v>4610.565217391304</v>
      </c>
      <c r="D29" s="6">
        <v>8000</v>
      </c>
      <c r="E29" s="6">
        <v>2623.0285714285715</v>
      </c>
      <c r="F29" s="99">
        <v>-0.67212142857142854</v>
      </c>
      <c r="G29" s="10">
        <f t="shared" si="0"/>
        <v>-0.58464029590366928</v>
      </c>
      <c r="H29" s="24"/>
      <c r="I29" s="27" t="s">
        <v>7</v>
      </c>
      <c r="J29" s="6">
        <v>2550.4517045454545</v>
      </c>
      <c r="K29" s="6">
        <v>2438.159090909091</v>
      </c>
      <c r="L29" s="6">
        <v>1295.7898734177215</v>
      </c>
      <c r="M29" s="99">
        <f t="shared" si="1"/>
        <v>-0.46853760353489737</v>
      </c>
      <c r="N29" s="15">
        <f t="shared" si="2"/>
        <v>-0.22259997701708331</v>
      </c>
      <c r="O29" s="24"/>
      <c r="P29" s="27" t="s">
        <v>7</v>
      </c>
      <c r="Q29" s="22">
        <v>2460</v>
      </c>
      <c r="R29" s="19">
        <v>3817.1304347826085</v>
      </c>
      <c r="S29" s="19">
        <v>4638.7314814814818</v>
      </c>
      <c r="T29" s="99">
        <v>0.2152404956383589</v>
      </c>
      <c r="U29" s="28">
        <f t="shared" si="3"/>
        <v>-0.35799189666558678</v>
      </c>
    </row>
    <row r="30" spans="2:21" x14ac:dyDescent="0.25">
      <c r="B30" s="27" t="s">
        <v>8</v>
      </c>
      <c r="C30" s="6">
        <v>2895.0294117647059</v>
      </c>
      <c r="D30" s="6">
        <v>8364</v>
      </c>
      <c r="E30" s="6">
        <v>3585.5</v>
      </c>
      <c r="F30" s="99">
        <v>-0.5713175514108082</v>
      </c>
      <c r="G30" s="10">
        <f t="shared" si="0"/>
        <v>-0.4663678401289495</v>
      </c>
      <c r="H30" s="24"/>
      <c r="I30" s="27" t="s">
        <v>8</v>
      </c>
      <c r="J30" s="6">
        <v>3473.2554744525546</v>
      </c>
      <c r="K30" s="6">
        <v>2803.9194139194137</v>
      </c>
      <c r="L30" s="6">
        <v>1102.9698795180723</v>
      </c>
      <c r="M30" s="99">
        <f t="shared" si="1"/>
        <v>-0.60663281760430354</v>
      </c>
      <c r="N30" s="15">
        <f t="shared" si="2"/>
        <v>-0.70813480168817533</v>
      </c>
      <c r="O30" s="24"/>
      <c r="P30" s="27" t="s">
        <v>8</v>
      </c>
      <c r="Q30" s="22">
        <v>784.75</v>
      </c>
      <c r="R30" s="19">
        <v>5936.9382716049386</v>
      </c>
      <c r="S30" s="19">
        <v>3399.0566037735848</v>
      </c>
      <c r="T30" s="99">
        <v>-0.42747314385421187</v>
      </c>
      <c r="U30" s="28">
        <f t="shared" si="3"/>
        <v>-0.83359157212604662</v>
      </c>
    </row>
    <row r="31" spans="2:21" x14ac:dyDescent="0.25">
      <c r="B31" s="27" t="s">
        <v>9</v>
      </c>
      <c r="C31" s="6">
        <v>8360.0769230769238</v>
      </c>
      <c r="D31" s="6">
        <v>9728.5714285714294</v>
      </c>
      <c r="E31" s="6">
        <v>3398.3695652173915</v>
      </c>
      <c r="F31" s="99">
        <v>-0.65068154248866761</v>
      </c>
      <c r="G31" s="10">
        <f t="shared" si="0"/>
        <v>-0.5594850335272239</v>
      </c>
      <c r="H31" s="24"/>
      <c r="I31" s="27" t="s">
        <v>9</v>
      </c>
      <c r="J31" s="6">
        <v>3835.4153225806454</v>
      </c>
      <c r="K31" s="6">
        <v>4403.5935672514615</v>
      </c>
      <c r="L31" s="6">
        <v>1048.0427046263346</v>
      </c>
      <c r="M31" s="99">
        <f t="shared" si="1"/>
        <v>-0.76200285321052486</v>
      </c>
      <c r="N31" s="15">
        <f t="shared" si="2"/>
        <v>-1.254406904639501</v>
      </c>
      <c r="O31" s="24"/>
      <c r="P31" s="27" t="s">
        <v>9</v>
      </c>
      <c r="Q31" s="22" t="s">
        <v>15</v>
      </c>
      <c r="R31" s="19">
        <v>5304.726315789474</v>
      </c>
      <c r="S31" s="19">
        <v>4786.4027777777774</v>
      </c>
      <c r="T31" s="99">
        <v>-9.7709760533528534E-2</v>
      </c>
      <c r="U31" s="28">
        <f t="shared" si="3"/>
        <v>-0.58957098745340242</v>
      </c>
    </row>
    <row r="32" spans="2:21" x14ac:dyDescent="0.25">
      <c r="B32" s="27" t="s">
        <v>10</v>
      </c>
      <c r="C32" s="6">
        <v>5127.5714285714284</v>
      </c>
      <c r="D32" s="6">
        <v>7982.5</v>
      </c>
      <c r="E32" s="6">
        <v>4427.8571428571431</v>
      </c>
      <c r="F32" s="99">
        <v>-0.4453044606505302</v>
      </c>
      <c r="G32" s="10">
        <f t="shared" si="0"/>
        <v>-0.31851759742218366</v>
      </c>
      <c r="H32" s="24"/>
      <c r="I32" s="27" t="s">
        <v>10</v>
      </c>
      <c r="J32" s="6">
        <v>3346.0984126984126</v>
      </c>
      <c r="K32" s="6">
        <v>2641.8603603603606</v>
      </c>
      <c r="L32" s="6">
        <v>1202.7540106951872</v>
      </c>
      <c r="M32" s="99">
        <f t="shared" si="1"/>
        <v>-0.54473217860344192</v>
      </c>
      <c r="N32" s="15">
        <f t="shared" si="2"/>
        <v>-0.49049571761965421</v>
      </c>
      <c r="O32" s="24"/>
      <c r="P32" s="27" t="s">
        <v>10</v>
      </c>
      <c r="Q32" s="22">
        <v>13250</v>
      </c>
      <c r="R32" s="19">
        <v>2324.6617647058824</v>
      </c>
      <c r="S32" s="19">
        <v>4809.8294117647056</v>
      </c>
      <c r="T32" s="99">
        <v>1.0690448325815898</v>
      </c>
      <c r="U32" s="28">
        <f t="shared" si="3"/>
        <v>0.27381213020636447</v>
      </c>
    </row>
    <row r="33" spans="2:21" x14ac:dyDescent="0.25">
      <c r="B33" s="27" t="s">
        <v>11</v>
      </c>
      <c r="C33" s="6">
        <v>9029.847826086956</v>
      </c>
      <c r="D33" s="6">
        <v>3954.5</v>
      </c>
      <c r="E33" s="6">
        <v>6618.333333333333</v>
      </c>
      <c r="F33" s="99">
        <v>0.67362076958738992</v>
      </c>
      <c r="G33" s="10">
        <f t="shared" si="0"/>
        <v>0.99430923559402884</v>
      </c>
      <c r="H33" s="24"/>
      <c r="I33" s="27" t="s">
        <v>11</v>
      </c>
      <c r="J33" s="6">
        <v>1131.376811594203</v>
      </c>
      <c r="K33" s="6">
        <v>2882.9876543209875</v>
      </c>
      <c r="L33" s="6">
        <v>1351.1416666666667</v>
      </c>
      <c r="M33" s="99">
        <f t="shared" si="1"/>
        <v>-0.53133976670292304</v>
      </c>
      <c r="N33" s="15">
        <f t="shared" si="2"/>
        <v>-0.44340876817060704</v>
      </c>
      <c r="O33" s="24"/>
      <c r="P33" s="27" t="s">
        <v>11</v>
      </c>
      <c r="Q33" s="22">
        <v>891</v>
      </c>
      <c r="R33" s="19">
        <v>4261.045454545455</v>
      </c>
      <c r="S33" s="19">
        <v>5028.2877697841723</v>
      </c>
      <c r="T33" s="99">
        <v>0.18005964109588746</v>
      </c>
      <c r="U33" s="28">
        <f t="shared" si="3"/>
        <v>-0.38402526825550848</v>
      </c>
    </row>
    <row r="34" spans="2:21" x14ac:dyDescent="0.25">
      <c r="B34" s="27" t="s">
        <v>12</v>
      </c>
      <c r="C34" s="6">
        <v>772.53703703703707</v>
      </c>
      <c r="D34" s="6">
        <v>4983.090909090909</v>
      </c>
      <c r="E34" s="6">
        <v>3056.8764044943819</v>
      </c>
      <c r="F34" s="99">
        <v>-0.38655014322183745</v>
      </c>
      <c r="G34" s="10">
        <f t="shared" si="0"/>
        <v>-0.24958158419139911</v>
      </c>
      <c r="H34" s="24"/>
      <c r="I34" s="27" t="s">
        <v>12</v>
      </c>
      <c r="J34" s="6">
        <v>1094.623217922607</v>
      </c>
      <c r="K34" s="6">
        <v>2516.5215053763441</v>
      </c>
      <c r="L34" s="6">
        <v>2267.0443159922929</v>
      </c>
      <c r="M34" s="99">
        <f t="shared" si="1"/>
        <v>-9.9135727173824462E-2</v>
      </c>
      <c r="N34" s="15">
        <f t="shared" si="2"/>
        <v>1.0761957595390115</v>
      </c>
      <c r="O34" s="24"/>
      <c r="P34" s="27" t="s">
        <v>12</v>
      </c>
      <c r="Q34" s="22">
        <v>1044.8805031446541</v>
      </c>
      <c r="R34" s="19">
        <v>1303.3309523809523</v>
      </c>
      <c r="S34" s="19">
        <v>5011.9082125603863</v>
      </c>
      <c r="T34" s="99">
        <v>2.8454608964856756</v>
      </c>
      <c r="U34" s="28">
        <f t="shared" si="3"/>
        <v>1.5883367513775581</v>
      </c>
    </row>
    <row r="35" spans="2:21" ht="15.75" thickBot="1" x14ac:dyDescent="0.3">
      <c r="B35" s="29" t="s">
        <v>13</v>
      </c>
      <c r="C35" s="9">
        <v>8250</v>
      </c>
      <c r="D35" s="9">
        <v>12136.122807017544</v>
      </c>
      <c r="E35" s="9">
        <v>4156.132075471698</v>
      </c>
      <c r="F35" s="100">
        <v>-0.65754037417382816</v>
      </c>
      <c r="G35" s="4">
        <f t="shared" si="0"/>
        <v>-0.56753245084884951</v>
      </c>
      <c r="H35" s="24"/>
      <c r="I35" s="29" t="s">
        <v>13</v>
      </c>
      <c r="J35" s="9">
        <v>2044.5779036827196</v>
      </c>
      <c r="K35" s="9">
        <v>1472.35</v>
      </c>
      <c r="L35" s="9">
        <v>1812.5974358974358</v>
      </c>
      <c r="M35" s="100">
        <f t="shared" si="1"/>
        <v>0.23109140890239144</v>
      </c>
      <c r="N35" s="16">
        <f t="shared" si="2"/>
        <v>2.2372553639349877</v>
      </c>
      <c r="O35" s="24"/>
      <c r="P35" s="29" t="s">
        <v>13</v>
      </c>
      <c r="Q35" s="23">
        <v>424.5</v>
      </c>
      <c r="R35" s="20">
        <v>3158.9610389610389</v>
      </c>
      <c r="S35" s="20">
        <v>3655.7633587786258</v>
      </c>
      <c r="T35" s="100">
        <v>0.15726763125289511</v>
      </c>
      <c r="U35" s="30">
        <f t="shared" si="3"/>
        <v>-0.40089105702728084</v>
      </c>
    </row>
    <row r="36" spans="2:21" x14ac:dyDescent="0.25"/>
    <row r="37" spans="2:21" x14ac:dyDescent="0.25"/>
    <row r="38" spans="2:21" x14ac:dyDescent="0.25"/>
    <row r="39" spans="2:21" x14ac:dyDescent="0.25"/>
    <row r="40" spans="2:21" x14ac:dyDescent="0.25"/>
    <row r="41" spans="2:21" x14ac:dyDescent="0.25"/>
    <row r="42" spans="2:21" x14ac:dyDescent="0.25"/>
    <row r="43" spans="2:21" x14ac:dyDescent="0.25"/>
    <row r="44" spans="2:21" x14ac:dyDescent="0.25"/>
    <row r="45" spans="2:21" x14ac:dyDescent="0.25"/>
    <row r="46" spans="2:21" x14ac:dyDescent="0.25"/>
    <row r="47" spans="2:21" x14ac:dyDescent="0.25"/>
    <row r="48" spans="2:21" x14ac:dyDescent="0.25"/>
    <row r="49" spans="9:14" x14ac:dyDescent="0.25"/>
    <row r="50" spans="9:14" x14ac:dyDescent="0.25"/>
    <row r="51" spans="9:14" x14ac:dyDescent="0.25"/>
    <row r="52" spans="9:14" x14ac:dyDescent="0.25"/>
    <row r="53" spans="9:14" x14ac:dyDescent="0.25"/>
    <row r="54" spans="9:14" x14ac:dyDescent="0.25">
      <c r="I54" s="164" t="s">
        <v>102</v>
      </c>
      <c r="J54" s="164"/>
      <c r="K54" s="164"/>
      <c r="L54" s="164"/>
      <c r="M54" s="164"/>
      <c r="N54" s="164"/>
    </row>
    <row r="55" spans="9:14" x14ac:dyDescent="0.25">
      <c r="I55" s="164" t="s">
        <v>103</v>
      </c>
      <c r="J55" s="164"/>
      <c r="K55" s="164"/>
      <c r="L55" s="164"/>
      <c r="M55" s="164"/>
      <c r="N55" s="164"/>
    </row>
    <row r="56" spans="9:14" x14ac:dyDescent="0.25"/>
    <row r="57" spans="9:14" hidden="1" x14ac:dyDescent="0.25"/>
    <row r="58" spans="9:14" hidden="1" x14ac:dyDescent="0.25"/>
  </sheetData>
  <sheetProtection algorithmName="SHA-512" hashValue="77k218E9wSbbywA0jQwgXtLO6A1zWL//1l/WmryFoiSYXiIjn8MVVTvDvJ8mD4CJoyvqwCUqddTDIc+q019jWw==" saltValue="ALaQwQ+MVm8a4bpZVZz6tA==" spinCount="100000" sheet="1" objects="1" scenarios="1" selectLockedCells="1" selectUnlockedCells="1"/>
  <mergeCells count="26">
    <mergeCell ref="M22:M23"/>
    <mergeCell ref="N22:N23"/>
    <mergeCell ref="G22:G23"/>
    <mergeCell ref="B20:G20"/>
    <mergeCell ref="B21:G21"/>
    <mergeCell ref="B22:B23"/>
    <mergeCell ref="C22:C23"/>
    <mergeCell ref="D22:D23"/>
    <mergeCell ref="E22:E23"/>
    <mergeCell ref="F22:F23"/>
    <mergeCell ref="I54:N54"/>
    <mergeCell ref="I55:N55"/>
    <mergeCell ref="P20:U20"/>
    <mergeCell ref="P21:U21"/>
    <mergeCell ref="P22:P23"/>
    <mergeCell ref="Q22:Q23"/>
    <mergeCell ref="R22:R23"/>
    <mergeCell ref="S22:S23"/>
    <mergeCell ref="T22:T23"/>
    <mergeCell ref="U22:U23"/>
    <mergeCell ref="I20:N20"/>
    <mergeCell ref="I21:N21"/>
    <mergeCell ref="I22:I23"/>
    <mergeCell ref="J22:J23"/>
    <mergeCell ref="K22:K23"/>
    <mergeCell ref="L22:L23"/>
  </mergeCells>
  <conditionalFormatting sqref="G24:G35">
    <cfRule type="iconSet" priority="1">
      <iconSet showValue="0">
        <cfvo type="percent" val="0"/>
        <cfvo type="num" val="-1.5"/>
        <cfvo type="num" val="1.5"/>
      </iconSet>
    </cfRule>
    <cfRule type="iconSet" priority="6">
      <iconSet iconSet="4Rating" showValue="0">
        <cfvo type="percent" val="0"/>
        <cfvo type="percent" val="25"/>
        <cfvo type="percent" val="50"/>
        <cfvo type="percent" val="75"/>
      </iconSet>
    </cfRule>
  </conditionalFormatting>
  <conditionalFormatting sqref="N24:N35">
    <cfRule type="iconSet" priority="2">
      <iconSet showValue="0">
        <cfvo type="percent" val="0"/>
        <cfvo type="num" val="-1.5"/>
        <cfvo type="num" val="1.5"/>
      </iconSet>
    </cfRule>
  </conditionalFormatting>
  <conditionalFormatting sqref="U24:U35">
    <cfRule type="iconSet" priority="3">
      <iconSet showValue="0">
        <cfvo type="percent" val="0"/>
        <cfvo type="num" val="-1.5"/>
        <cfvo type="num" val="1.5"/>
      </iconSet>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5"/>
  <sheetViews>
    <sheetView showGridLines="0" showRowColHeaders="0" workbookViewId="0">
      <selection activeCell="O1" sqref="O1"/>
    </sheetView>
  </sheetViews>
  <sheetFormatPr baseColWidth="10" defaultColWidth="0" defaultRowHeight="15" zeroHeight="1" x14ac:dyDescent="0.25"/>
  <cols>
    <col min="1" max="3" width="11.42578125" style="1" customWidth="1"/>
    <col min="4" max="4" width="14" style="1" customWidth="1"/>
    <col min="5" max="5" width="16.85546875" style="1" customWidth="1"/>
    <col min="6" max="8" width="11.42578125" style="1" customWidth="1"/>
    <col min="9" max="9" width="15.5703125" style="1" customWidth="1"/>
    <col min="10" max="10" width="15.28515625" style="1" customWidth="1"/>
    <col min="11" max="13" width="11.42578125" style="1" customWidth="1"/>
    <col min="14" max="14" width="14.5703125" style="1" customWidth="1"/>
    <col min="15" max="15" width="15.42578125" style="1" customWidth="1"/>
    <col min="16" max="16" width="11.42578125" style="1" customWidth="1"/>
    <col min="17" max="16384" width="11.42578125" style="1" hidden="1"/>
  </cols>
  <sheetData>
    <row r="1" spans="2:15" x14ac:dyDescent="0.25"/>
    <row r="2" spans="2:15" x14ac:dyDescent="0.25"/>
    <row r="3" spans="2:15" x14ac:dyDescent="0.25"/>
    <row r="4" spans="2:15" x14ac:dyDescent="0.25"/>
    <row r="5" spans="2:15" x14ac:dyDescent="0.25"/>
    <row r="6" spans="2:15" x14ac:dyDescent="0.25"/>
    <row r="7" spans="2:15" x14ac:dyDescent="0.25"/>
    <row r="8" spans="2:15" x14ac:dyDescent="0.25"/>
    <row r="9" spans="2:15" x14ac:dyDescent="0.25"/>
    <row r="10" spans="2:15" x14ac:dyDescent="0.25"/>
    <row r="11" spans="2:15" x14ac:dyDescent="0.25"/>
    <row r="12" spans="2:15" ht="15.75" thickBot="1" x14ac:dyDescent="0.3"/>
    <row r="13" spans="2:15" ht="15" customHeight="1" x14ac:dyDescent="0.25">
      <c r="B13" s="165" t="s">
        <v>44</v>
      </c>
      <c r="C13" s="166"/>
      <c r="D13" s="166"/>
      <c r="E13" s="167"/>
      <c r="G13" s="165" t="s">
        <v>14</v>
      </c>
      <c r="H13" s="166"/>
      <c r="I13" s="166"/>
      <c r="J13" s="167"/>
      <c r="L13" s="165" t="s">
        <v>19</v>
      </c>
      <c r="M13" s="166"/>
      <c r="N13" s="166"/>
      <c r="O13" s="167"/>
    </row>
    <row r="14" spans="2:15" ht="15.75" thickBot="1" x14ac:dyDescent="0.3">
      <c r="B14" s="168" t="s">
        <v>45</v>
      </c>
      <c r="C14" s="169"/>
      <c r="D14" s="169"/>
      <c r="E14" s="170"/>
      <c r="G14" s="168" t="s">
        <v>45</v>
      </c>
      <c r="H14" s="169"/>
      <c r="I14" s="169"/>
      <c r="J14" s="170"/>
      <c r="L14" s="168" t="s">
        <v>45</v>
      </c>
      <c r="M14" s="169"/>
      <c r="N14" s="169"/>
      <c r="O14" s="170"/>
    </row>
    <row r="15" spans="2:15" ht="15" customHeight="1" x14ac:dyDescent="0.25">
      <c r="B15" s="171" t="s">
        <v>40</v>
      </c>
      <c r="C15" s="173" t="s">
        <v>41</v>
      </c>
      <c r="D15" s="173" t="s">
        <v>42</v>
      </c>
      <c r="E15" s="181" t="s">
        <v>43</v>
      </c>
      <c r="G15" s="171" t="s">
        <v>40</v>
      </c>
      <c r="H15" s="173" t="s">
        <v>41</v>
      </c>
      <c r="I15" s="173" t="s">
        <v>42</v>
      </c>
      <c r="J15" s="181" t="s">
        <v>43</v>
      </c>
      <c r="L15" s="171" t="s">
        <v>40</v>
      </c>
      <c r="M15" s="173" t="s">
        <v>41</v>
      </c>
      <c r="N15" s="173" t="s">
        <v>42</v>
      </c>
      <c r="O15" s="181" t="s">
        <v>43</v>
      </c>
    </row>
    <row r="16" spans="2:15" ht="15.75" thickBot="1" x14ac:dyDescent="0.3">
      <c r="B16" s="179"/>
      <c r="C16" s="180"/>
      <c r="D16" s="180"/>
      <c r="E16" s="183"/>
      <c r="G16" s="179"/>
      <c r="H16" s="180"/>
      <c r="I16" s="180"/>
      <c r="J16" s="183"/>
      <c r="L16" s="172"/>
      <c r="M16" s="174"/>
      <c r="N16" s="174"/>
      <c r="O16" s="182"/>
    </row>
    <row r="17" spans="2:15" x14ac:dyDescent="0.25">
      <c r="B17" s="190">
        <v>2017</v>
      </c>
      <c r="C17" s="191" t="s">
        <v>2</v>
      </c>
      <c r="D17" s="41">
        <v>4</v>
      </c>
      <c r="E17" s="42">
        <v>10895</v>
      </c>
      <c r="G17" s="184">
        <v>2017</v>
      </c>
      <c r="H17" s="187" t="s">
        <v>2</v>
      </c>
      <c r="I17" s="43">
        <v>1</v>
      </c>
      <c r="J17" s="44">
        <v>1795</v>
      </c>
      <c r="L17" s="184">
        <v>2017</v>
      </c>
      <c r="M17" s="187" t="s">
        <v>2</v>
      </c>
      <c r="N17" s="13">
        <v>1</v>
      </c>
      <c r="O17" s="44">
        <v>250</v>
      </c>
    </row>
    <row r="18" spans="2:15" x14ac:dyDescent="0.25">
      <c r="B18" s="185"/>
      <c r="C18" s="188"/>
      <c r="D18" s="17">
        <v>22</v>
      </c>
      <c r="E18" s="38">
        <v>6720</v>
      </c>
      <c r="G18" s="185"/>
      <c r="H18" s="188"/>
      <c r="I18" s="17">
        <v>2</v>
      </c>
      <c r="J18" s="45">
        <v>590.29999999999995</v>
      </c>
      <c r="L18" s="185"/>
      <c r="M18" s="188"/>
      <c r="N18" s="11">
        <v>2</v>
      </c>
      <c r="O18" s="45">
        <v>7168.8</v>
      </c>
    </row>
    <row r="19" spans="2:15" x14ac:dyDescent="0.25">
      <c r="B19" s="185"/>
      <c r="C19" s="188"/>
      <c r="D19" s="17">
        <v>31</v>
      </c>
      <c r="E19" s="38">
        <v>17000</v>
      </c>
      <c r="G19" s="185"/>
      <c r="H19" s="188"/>
      <c r="I19" s="17">
        <v>3</v>
      </c>
      <c r="J19" s="45">
        <v>639.42857142857144</v>
      </c>
      <c r="L19" s="185"/>
      <c r="M19" s="188"/>
      <c r="N19" s="11">
        <v>3</v>
      </c>
      <c r="O19" s="45">
        <v>3648.5</v>
      </c>
    </row>
    <row r="20" spans="2:15" x14ac:dyDescent="0.25">
      <c r="B20" s="185"/>
      <c r="C20" s="188" t="s">
        <v>3</v>
      </c>
      <c r="D20" s="17">
        <v>8</v>
      </c>
      <c r="E20" s="38">
        <v>25000</v>
      </c>
      <c r="G20" s="185"/>
      <c r="H20" s="188"/>
      <c r="I20" s="17">
        <v>4</v>
      </c>
      <c r="J20" s="45">
        <v>462.75</v>
      </c>
      <c r="L20" s="185"/>
      <c r="M20" s="188"/>
      <c r="N20" s="11">
        <v>4</v>
      </c>
      <c r="O20" s="45">
        <v>3648.5</v>
      </c>
    </row>
    <row r="21" spans="2:15" x14ac:dyDescent="0.25">
      <c r="B21" s="185"/>
      <c r="C21" s="188"/>
      <c r="D21" s="17">
        <v>14</v>
      </c>
      <c r="E21" s="38">
        <v>10560</v>
      </c>
      <c r="G21" s="185"/>
      <c r="H21" s="188"/>
      <c r="I21" s="17">
        <v>5</v>
      </c>
      <c r="J21" s="45">
        <v>2339.818181818182</v>
      </c>
      <c r="L21" s="185"/>
      <c r="M21" s="188"/>
      <c r="N21" s="11">
        <v>6</v>
      </c>
      <c r="O21" s="45">
        <v>3149.5</v>
      </c>
    </row>
    <row r="22" spans="2:15" x14ac:dyDescent="0.25">
      <c r="B22" s="185"/>
      <c r="C22" s="188"/>
      <c r="D22" s="17">
        <v>15</v>
      </c>
      <c r="E22" s="38">
        <v>10560</v>
      </c>
      <c r="G22" s="185"/>
      <c r="H22" s="188"/>
      <c r="I22" s="17">
        <v>6</v>
      </c>
      <c r="J22" s="45">
        <v>632.53846153846155</v>
      </c>
      <c r="L22" s="185"/>
      <c r="M22" s="188"/>
      <c r="N22" s="11">
        <v>7</v>
      </c>
      <c r="O22" s="45">
        <v>2832.3333333333335</v>
      </c>
    </row>
    <row r="23" spans="2:15" x14ac:dyDescent="0.25">
      <c r="B23" s="185"/>
      <c r="C23" s="188"/>
      <c r="D23" s="17">
        <v>16</v>
      </c>
      <c r="E23" s="38">
        <v>9460</v>
      </c>
      <c r="G23" s="185"/>
      <c r="H23" s="188"/>
      <c r="I23" s="17">
        <v>7</v>
      </c>
      <c r="J23" s="45">
        <v>1694.125</v>
      </c>
      <c r="L23" s="185"/>
      <c r="M23" s="188"/>
      <c r="N23" s="11">
        <v>8</v>
      </c>
      <c r="O23" s="45">
        <v>1097</v>
      </c>
    </row>
    <row r="24" spans="2:15" x14ac:dyDescent="0.25">
      <c r="B24" s="185"/>
      <c r="C24" s="188"/>
      <c r="D24" s="17">
        <v>24</v>
      </c>
      <c r="E24" s="38">
        <v>5250</v>
      </c>
      <c r="G24" s="185"/>
      <c r="H24" s="188"/>
      <c r="I24" s="17">
        <v>8</v>
      </c>
      <c r="J24" s="45">
        <v>896.33333333333337</v>
      </c>
      <c r="L24" s="185"/>
      <c r="M24" s="188"/>
      <c r="N24" s="11">
        <v>9</v>
      </c>
      <c r="O24" s="45">
        <v>1848.5</v>
      </c>
    </row>
    <row r="25" spans="2:15" x14ac:dyDescent="0.25">
      <c r="B25" s="185"/>
      <c r="C25" s="188"/>
      <c r="D25" s="17">
        <v>27</v>
      </c>
      <c r="E25" s="38">
        <v>15000</v>
      </c>
      <c r="G25" s="185"/>
      <c r="H25" s="188"/>
      <c r="I25" s="17">
        <v>9</v>
      </c>
      <c r="J25" s="45">
        <v>575.5</v>
      </c>
      <c r="L25" s="185"/>
      <c r="M25" s="188"/>
      <c r="N25" s="11">
        <v>10</v>
      </c>
      <c r="O25" s="45">
        <v>2699</v>
      </c>
    </row>
    <row r="26" spans="2:15" x14ac:dyDescent="0.25">
      <c r="B26" s="185"/>
      <c r="C26" s="188" t="s">
        <v>4</v>
      </c>
      <c r="D26" s="17">
        <v>3</v>
      </c>
      <c r="E26" s="38">
        <v>3224</v>
      </c>
      <c r="G26" s="185"/>
      <c r="H26" s="188"/>
      <c r="I26" s="17">
        <v>10</v>
      </c>
      <c r="J26" s="45">
        <v>479.63636363636363</v>
      </c>
      <c r="L26" s="185"/>
      <c r="M26" s="188"/>
      <c r="N26" s="11">
        <v>11</v>
      </c>
      <c r="O26" s="45">
        <v>1098.5</v>
      </c>
    </row>
    <row r="27" spans="2:15" x14ac:dyDescent="0.25">
      <c r="B27" s="185"/>
      <c r="C27" s="188"/>
      <c r="D27" s="17">
        <v>7</v>
      </c>
      <c r="E27" s="38">
        <v>2000</v>
      </c>
      <c r="G27" s="185"/>
      <c r="H27" s="188"/>
      <c r="I27" s="17">
        <v>11</v>
      </c>
      <c r="J27" s="45">
        <v>574.84615384615381</v>
      </c>
      <c r="L27" s="185"/>
      <c r="M27" s="188"/>
      <c r="N27" s="11">
        <v>12</v>
      </c>
      <c r="O27" s="45">
        <v>2698.5</v>
      </c>
    </row>
    <row r="28" spans="2:15" x14ac:dyDescent="0.25">
      <c r="B28" s="185"/>
      <c r="C28" s="188"/>
      <c r="D28" s="17">
        <v>16</v>
      </c>
      <c r="E28" s="38">
        <v>19000</v>
      </c>
      <c r="G28" s="185"/>
      <c r="H28" s="188"/>
      <c r="I28" s="17">
        <v>12</v>
      </c>
      <c r="J28" s="45">
        <v>607.81818181818187</v>
      </c>
      <c r="L28" s="185"/>
      <c r="M28" s="188"/>
      <c r="N28" s="11">
        <v>13</v>
      </c>
      <c r="O28" s="45">
        <v>3748.5</v>
      </c>
    </row>
    <row r="29" spans="2:15" x14ac:dyDescent="0.25">
      <c r="B29" s="185"/>
      <c r="C29" s="188"/>
      <c r="D29" s="17">
        <v>17</v>
      </c>
      <c r="E29" s="38">
        <v>2333.3333333333335</v>
      </c>
      <c r="G29" s="185"/>
      <c r="H29" s="188"/>
      <c r="I29" s="17">
        <v>13</v>
      </c>
      <c r="J29" s="45">
        <v>220.35714285714286</v>
      </c>
      <c r="L29" s="185"/>
      <c r="M29" s="188"/>
      <c r="N29" s="11">
        <v>14</v>
      </c>
      <c r="O29" s="45">
        <v>2548.5</v>
      </c>
    </row>
    <row r="30" spans="2:15" x14ac:dyDescent="0.25">
      <c r="B30" s="185"/>
      <c r="C30" s="188"/>
      <c r="D30" s="17">
        <v>31</v>
      </c>
      <c r="E30" s="38">
        <v>3000</v>
      </c>
      <c r="G30" s="185"/>
      <c r="H30" s="188"/>
      <c r="I30" s="17">
        <v>14</v>
      </c>
      <c r="J30" s="45">
        <v>294</v>
      </c>
      <c r="L30" s="185"/>
      <c r="M30" s="188"/>
      <c r="N30" s="11">
        <v>15</v>
      </c>
      <c r="O30" s="45">
        <v>2448.5</v>
      </c>
    </row>
    <row r="31" spans="2:15" x14ac:dyDescent="0.25">
      <c r="B31" s="185"/>
      <c r="C31" s="188" t="s">
        <v>5</v>
      </c>
      <c r="D31" s="17">
        <v>7</v>
      </c>
      <c r="E31" s="38">
        <v>1600</v>
      </c>
      <c r="G31" s="185"/>
      <c r="H31" s="188"/>
      <c r="I31" s="17">
        <v>15</v>
      </c>
      <c r="J31" s="45">
        <v>285</v>
      </c>
      <c r="L31" s="185"/>
      <c r="M31" s="188"/>
      <c r="N31" s="11">
        <v>16</v>
      </c>
      <c r="O31" s="45">
        <v>2641</v>
      </c>
    </row>
    <row r="32" spans="2:15" x14ac:dyDescent="0.25">
      <c r="B32" s="185"/>
      <c r="C32" s="188"/>
      <c r="D32" s="17">
        <v>8</v>
      </c>
      <c r="E32" s="38">
        <v>2600</v>
      </c>
      <c r="G32" s="185"/>
      <c r="H32" s="188"/>
      <c r="I32" s="17">
        <v>16</v>
      </c>
      <c r="J32" s="45">
        <v>380.5</v>
      </c>
      <c r="L32" s="185"/>
      <c r="M32" s="188"/>
      <c r="N32" s="11">
        <v>17</v>
      </c>
      <c r="O32" s="45">
        <v>3118.5</v>
      </c>
    </row>
    <row r="33" spans="2:15" x14ac:dyDescent="0.25">
      <c r="B33" s="185"/>
      <c r="C33" s="188"/>
      <c r="D33" s="17">
        <v>9</v>
      </c>
      <c r="E33" s="38">
        <v>2300</v>
      </c>
      <c r="G33" s="185"/>
      <c r="H33" s="188"/>
      <c r="I33" s="17">
        <v>17</v>
      </c>
      <c r="J33" s="45">
        <v>961.5</v>
      </c>
      <c r="L33" s="185"/>
      <c r="M33" s="188"/>
      <c r="N33" s="11">
        <v>18</v>
      </c>
      <c r="O33" s="45">
        <v>3173.5</v>
      </c>
    </row>
    <row r="34" spans="2:15" x14ac:dyDescent="0.25">
      <c r="B34" s="185"/>
      <c r="C34" s="188"/>
      <c r="D34" s="17">
        <v>10</v>
      </c>
      <c r="E34" s="38">
        <v>1500</v>
      </c>
      <c r="G34" s="185"/>
      <c r="H34" s="188"/>
      <c r="I34" s="17">
        <v>18</v>
      </c>
      <c r="J34" s="45">
        <v>838.58333333333337</v>
      </c>
      <c r="L34" s="185"/>
      <c r="M34" s="188"/>
      <c r="N34" s="11">
        <v>19</v>
      </c>
      <c r="O34" s="45">
        <v>2673.5</v>
      </c>
    </row>
    <row r="35" spans="2:15" x14ac:dyDescent="0.25">
      <c r="B35" s="185"/>
      <c r="C35" s="188"/>
      <c r="D35" s="17">
        <v>19</v>
      </c>
      <c r="E35" s="38">
        <v>4000</v>
      </c>
      <c r="G35" s="185"/>
      <c r="H35" s="188"/>
      <c r="I35" s="17">
        <v>19</v>
      </c>
      <c r="J35" s="45">
        <v>2340.875</v>
      </c>
      <c r="L35" s="185"/>
      <c r="M35" s="188"/>
      <c r="N35" s="11">
        <v>20</v>
      </c>
      <c r="O35" s="45">
        <v>8082.333333333333</v>
      </c>
    </row>
    <row r="36" spans="2:15" x14ac:dyDescent="0.25">
      <c r="B36" s="185"/>
      <c r="C36" s="188" t="s">
        <v>6</v>
      </c>
      <c r="D36" s="17">
        <v>10</v>
      </c>
      <c r="E36" s="38">
        <v>8000</v>
      </c>
      <c r="G36" s="185"/>
      <c r="H36" s="188"/>
      <c r="I36" s="17">
        <v>20</v>
      </c>
      <c r="J36" s="45">
        <v>522.6</v>
      </c>
      <c r="L36" s="185"/>
      <c r="M36" s="188"/>
      <c r="N36" s="11">
        <v>21</v>
      </c>
      <c r="O36" s="45">
        <v>3948.5</v>
      </c>
    </row>
    <row r="37" spans="2:15" x14ac:dyDescent="0.25">
      <c r="B37" s="185"/>
      <c r="C37" s="188"/>
      <c r="D37" s="17">
        <v>16</v>
      </c>
      <c r="E37" s="38">
        <v>10000</v>
      </c>
      <c r="G37" s="185"/>
      <c r="H37" s="188"/>
      <c r="I37" s="17">
        <v>21</v>
      </c>
      <c r="J37" s="45">
        <v>635.79999999999995</v>
      </c>
      <c r="L37" s="185"/>
      <c r="M37" s="188"/>
      <c r="N37" s="11">
        <v>22</v>
      </c>
      <c r="O37" s="45">
        <v>4498.5</v>
      </c>
    </row>
    <row r="38" spans="2:15" x14ac:dyDescent="0.25">
      <c r="B38" s="185"/>
      <c r="C38" s="188"/>
      <c r="D38" s="17">
        <v>17</v>
      </c>
      <c r="E38" s="38">
        <v>600</v>
      </c>
      <c r="G38" s="185"/>
      <c r="H38" s="188"/>
      <c r="I38" s="17">
        <v>22</v>
      </c>
      <c r="J38" s="45">
        <v>257.92857142857144</v>
      </c>
      <c r="L38" s="185"/>
      <c r="M38" s="188"/>
      <c r="N38" s="11">
        <v>23</v>
      </c>
      <c r="O38" s="45">
        <v>4600</v>
      </c>
    </row>
    <row r="39" spans="2:15" x14ac:dyDescent="0.25">
      <c r="B39" s="185"/>
      <c r="C39" s="188"/>
      <c r="D39" s="17">
        <v>18</v>
      </c>
      <c r="E39" s="38">
        <v>10000</v>
      </c>
      <c r="G39" s="185"/>
      <c r="H39" s="188"/>
      <c r="I39" s="17">
        <v>23</v>
      </c>
      <c r="J39" s="45">
        <v>289.44444444444446</v>
      </c>
      <c r="L39" s="185"/>
      <c r="M39" s="188"/>
      <c r="N39" s="11">
        <v>24</v>
      </c>
      <c r="O39" s="45">
        <v>4850</v>
      </c>
    </row>
    <row r="40" spans="2:15" x14ac:dyDescent="0.25">
      <c r="B40" s="185"/>
      <c r="C40" s="188"/>
      <c r="D40" s="17">
        <v>19</v>
      </c>
      <c r="E40" s="38">
        <v>1000</v>
      </c>
      <c r="G40" s="185"/>
      <c r="H40" s="188"/>
      <c r="I40" s="17">
        <v>24</v>
      </c>
      <c r="J40" s="45">
        <v>854</v>
      </c>
      <c r="L40" s="185"/>
      <c r="M40" s="188"/>
      <c r="N40" s="11">
        <v>25</v>
      </c>
      <c r="O40" s="45">
        <v>2873.5</v>
      </c>
    </row>
    <row r="41" spans="2:15" x14ac:dyDescent="0.25">
      <c r="B41" s="185"/>
      <c r="C41" s="188"/>
      <c r="D41" s="17">
        <v>20</v>
      </c>
      <c r="E41" s="38">
        <v>3850</v>
      </c>
      <c r="G41" s="185"/>
      <c r="H41" s="188"/>
      <c r="I41" s="17">
        <v>25</v>
      </c>
      <c r="J41" s="45">
        <v>439.9</v>
      </c>
      <c r="L41" s="185"/>
      <c r="M41" s="188"/>
      <c r="N41" s="11">
        <v>26</v>
      </c>
      <c r="O41" s="45">
        <v>4550</v>
      </c>
    </row>
    <row r="42" spans="2:15" x14ac:dyDescent="0.25">
      <c r="B42" s="185"/>
      <c r="C42" s="188"/>
      <c r="D42" s="17">
        <v>21</v>
      </c>
      <c r="E42" s="38">
        <v>3600</v>
      </c>
      <c r="G42" s="185"/>
      <c r="H42" s="188"/>
      <c r="I42" s="17">
        <v>26</v>
      </c>
      <c r="J42" s="45">
        <v>463.5</v>
      </c>
      <c r="L42" s="185"/>
      <c r="M42" s="188"/>
      <c r="N42" s="11">
        <v>27</v>
      </c>
      <c r="O42" s="45">
        <v>3900</v>
      </c>
    </row>
    <row r="43" spans="2:15" x14ac:dyDescent="0.25">
      <c r="B43" s="185"/>
      <c r="C43" s="188"/>
      <c r="D43" s="17">
        <v>22</v>
      </c>
      <c r="E43" s="38">
        <v>3000</v>
      </c>
      <c r="G43" s="185"/>
      <c r="H43" s="188"/>
      <c r="I43" s="17">
        <v>27</v>
      </c>
      <c r="J43" s="45">
        <v>703.63636363636363</v>
      </c>
      <c r="L43" s="185"/>
      <c r="M43" s="188"/>
      <c r="N43" s="11">
        <v>28</v>
      </c>
      <c r="O43" s="45">
        <v>9266.6666666666661</v>
      </c>
    </row>
    <row r="44" spans="2:15" x14ac:dyDescent="0.25">
      <c r="B44" s="185"/>
      <c r="C44" s="188"/>
      <c r="D44" s="17">
        <v>23</v>
      </c>
      <c r="E44" s="38">
        <v>4050</v>
      </c>
      <c r="G44" s="185"/>
      <c r="H44" s="188"/>
      <c r="I44" s="17">
        <v>28</v>
      </c>
      <c r="J44" s="45">
        <v>2589.4</v>
      </c>
      <c r="L44" s="185"/>
      <c r="M44" s="188"/>
      <c r="N44" s="11">
        <v>29</v>
      </c>
      <c r="O44" s="45">
        <v>3300</v>
      </c>
    </row>
    <row r="45" spans="2:15" x14ac:dyDescent="0.25">
      <c r="B45" s="185"/>
      <c r="C45" s="188"/>
      <c r="D45" s="17">
        <v>24</v>
      </c>
      <c r="E45" s="38">
        <v>3666.6666666666665</v>
      </c>
      <c r="G45" s="185"/>
      <c r="H45" s="188"/>
      <c r="I45" s="17">
        <v>29</v>
      </c>
      <c r="J45" s="45">
        <v>551</v>
      </c>
      <c r="L45" s="185"/>
      <c r="M45" s="188"/>
      <c r="N45" s="11">
        <v>30</v>
      </c>
      <c r="O45" s="45">
        <v>4350</v>
      </c>
    </row>
    <row r="46" spans="2:15" x14ac:dyDescent="0.25">
      <c r="B46" s="185"/>
      <c r="C46" s="188"/>
      <c r="D46" s="17">
        <v>25</v>
      </c>
      <c r="E46" s="38">
        <v>1700</v>
      </c>
      <c r="G46" s="185"/>
      <c r="H46" s="188"/>
      <c r="I46" s="17">
        <v>30</v>
      </c>
      <c r="J46" s="45">
        <v>882.23076923076928</v>
      </c>
      <c r="L46" s="185"/>
      <c r="M46" s="188"/>
      <c r="N46" s="11">
        <v>31</v>
      </c>
      <c r="O46" s="45">
        <v>1848.5</v>
      </c>
    </row>
    <row r="47" spans="2:15" x14ac:dyDescent="0.25">
      <c r="B47" s="185"/>
      <c r="C47" s="188"/>
      <c r="D47" s="17">
        <v>26</v>
      </c>
      <c r="E47" s="38">
        <v>3600</v>
      </c>
      <c r="G47" s="185"/>
      <c r="H47" s="188"/>
      <c r="I47" s="17">
        <v>31</v>
      </c>
      <c r="J47" s="45">
        <v>595.26666666666665</v>
      </c>
      <c r="L47" s="185"/>
      <c r="M47" s="188" t="s">
        <v>3</v>
      </c>
      <c r="N47" s="11">
        <v>1</v>
      </c>
      <c r="O47" s="45">
        <v>3110</v>
      </c>
    </row>
    <row r="48" spans="2:15" x14ac:dyDescent="0.25">
      <c r="B48" s="185"/>
      <c r="C48" s="188"/>
      <c r="D48" s="17">
        <v>27</v>
      </c>
      <c r="E48" s="38">
        <v>2000</v>
      </c>
      <c r="G48" s="185"/>
      <c r="H48" s="188" t="s">
        <v>3</v>
      </c>
      <c r="I48" s="17">
        <v>1</v>
      </c>
      <c r="J48" s="45">
        <v>528.375</v>
      </c>
      <c r="L48" s="185"/>
      <c r="M48" s="188"/>
      <c r="N48" s="11">
        <v>2</v>
      </c>
      <c r="O48" s="45">
        <v>4200</v>
      </c>
    </row>
    <row r="49" spans="2:15" x14ac:dyDescent="0.25">
      <c r="B49" s="185"/>
      <c r="C49" s="188"/>
      <c r="D49" s="17">
        <v>28</v>
      </c>
      <c r="E49" s="38">
        <v>2000</v>
      </c>
      <c r="G49" s="185"/>
      <c r="H49" s="188"/>
      <c r="I49" s="17">
        <v>2</v>
      </c>
      <c r="J49" s="45">
        <v>654.625</v>
      </c>
      <c r="L49" s="185"/>
      <c r="M49" s="188"/>
      <c r="N49" s="11">
        <v>3</v>
      </c>
      <c r="O49" s="45">
        <v>4310</v>
      </c>
    </row>
    <row r="50" spans="2:15" x14ac:dyDescent="0.25">
      <c r="B50" s="185"/>
      <c r="C50" s="188"/>
      <c r="D50" s="17">
        <v>29</v>
      </c>
      <c r="E50" s="38">
        <v>3600</v>
      </c>
      <c r="G50" s="185"/>
      <c r="H50" s="188"/>
      <c r="I50" s="17">
        <v>3</v>
      </c>
      <c r="J50" s="45">
        <v>630</v>
      </c>
      <c r="L50" s="185"/>
      <c r="M50" s="188"/>
      <c r="N50" s="11">
        <v>4</v>
      </c>
      <c r="O50" s="45">
        <v>4010</v>
      </c>
    </row>
    <row r="51" spans="2:15" x14ac:dyDescent="0.25">
      <c r="B51" s="185"/>
      <c r="C51" s="188"/>
      <c r="D51" s="17">
        <v>30</v>
      </c>
      <c r="E51" s="38">
        <v>3350</v>
      </c>
      <c r="G51" s="185"/>
      <c r="H51" s="188"/>
      <c r="I51" s="17">
        <v>4</v>
      </c>
      <c r="J51" s="45">
        <v>2812.3333333333335</v>
      </c>
      <c r="L51" s="185"/>
      <c r="M51" s="188"/>
      <c r="N51" s="11">
        <v>5</v>
      </c>
      <c r="O51" s="45">
        <v>4210</v>
      </c>
    </row>
    <row r="52" spans="2:15" x14ac:dyDescent="0.25">
      <c r="B52" s="185"/>
      <c r="C52" s="188"/>
      <c r="D52" s="17">
        <v>31</v>
      </c>
      <c r="E52" s="38">
        <v>2800</v>
      </c>
      <c r="G52" s="185"/>
      <c r="H52" s="188"/>
      <c r="I52" s="17">
        <v>5</v>
      </c>
      <c r="J52" s="45">
        <v>649.57142857142856</v>
      </c>
      <c r="L52" s="185"/>
      <c r="M52" s="188"/>
      <c r="N52" s="11">
        <v>6</v>
      </c>
      <c r="O52" s="45">
        <v>4250</v>
      </c>
    </row>
    <row r="53" spans="2:15" x14ac:dyDescent="0.25">
      <c r="B53" s="185"/>
      <c r="C53" s="188" t="s">
        <v>7</v>
      </c>
      <c r="D53" s="17">
        <v>1</v>
      </c>
      <c r="E53" s="38">
        <v>2800</v>
      </c>
      <c r="G53" s="185"/>
      <c r="H53" s="188"/>
      <c r="I53" s="17">
        <v>6</v>
      </c>
      <c r="J53" s="45">
        <v>480.71428571428572</v>
      </c>
      <c r="L53" s="185"/>
      <c r="M53" s="188"/>
      <c r="N53" s="11">
        <v>7</v>
      </c>
      <c r="O53" s="45">
        <v>4250</v>
      </c>
    </row>
    <row r="54" spans="2:15" x14ac:dyDescent="0.25">
      <c r="B54" s="185"/>
      <c r="C54" s="188"/>
      <c r="D54" s="17">
        <v>2</v>
      </c>
      <c r="E54" s="38">
        <v>2800</v>
      </c>
      <c r="G54" s="185"/>
      <c r="H54" s="188"/>
      <c r="I54" s="17">
        <v>7</v>
      </c>
      <c r="J54" s="45">
        <v>1725.875</v>
      </c>
      <c r="L54" s="185"/>
      <c r="M54" s="188"/>
      <c r="N54" s="11">
        <v>8</v>
      </c>
      <c r="O54" s="45">
        <v>4350</v>
      </c>
    </row>
    <row r="55" spans="2:15" x14ac:dyDescent="0.25">
      <c r="B55" s="185"/>
      <c r="C55" s="188"/>
      <c r="D55" s="17">
        <v>3</v>
      </c>
      <c r="E55" s="38">
        <v>3000</v>
      </c>
      <c r="G55" s="185"/>
      <c r="H55" s="188"/>
      <c r="I55" s="17">
        <v>8</v>
      </c>
      <c r="J55" s="45">
        <v>870.9</v>
      </c>
      <c r="L55" s="185"/>
      <c r="M55" s="188"/>
      <c r="N55" s="11">
        <v>9</v>
      </c>
      <c r="O55" s="45">
        <v>4350</v>
      </c>
    </row>
    <row r="56" spans="2:15" x14ac:dyDescent="0.25">
      <c r="B56" s="185"/>
      <c r="C56" s="188"/>
      <c r="D56" s="17">
        <v>4</v>
      </c>
      <c r="E56" s="38">
        <v>3000</v>
      </c>
      <c r="G56" s="185"/>
      <c r="H56" s="188"/>
      <c r="I56" s="17">
        <v>9</v>
      </c>
      <c r="J56" s="45">
        <v>821.71428571428567</v>
      </c>
      <c r="L56" s="185"/>
      <c r="M56" s="188"/>
      <c r="N56" s="11">
        <v>10</v>
      </c>
      <c r="O56" s="45">
        <v>4450</v>
      </c>
    </row>
    <row r="57" spans="2:15" x14ac:dyDescent="0.25">
      <c r="B57" s="185"/>
      <c r="C57" s="188"/>
      <c r="D57" s="17">
        <v>5</v>
      </c>
      <c r="E57" s="38">
        <v>3000</v>
      </c>
      <c r="G57" s="185"/>
      <c r="H57" s="188"/>
      <c r="I57" s="17">
        <v>10</v>
      </c>
      <c r="J57" s="45">
        <v>1938.909090909091</v>
      </c>
      <c r="L57" s="185"/>
      <c r="M57" s="188"/>
      <c r="N57" s="11">
        <v>11</v>
      </c>
      <c r="O57" s="45">
        <v>5450</v>
      </c>
    </row>
    <row r="58" spans="2:15" x14ac:dyDescent="0.25">
      <c r="B58" s="185"/>
      <c r="C58" s="188"/>
      <c r="D58" s="17">
        <v>6</v>
      </c>
      <c r="E58" s="38">
        <v>3500</v>
      </c>
      <c r="G58" s="185"/>
      <c r="H58" s="188"/>
      <c r="I58" s="17">
        <v>11</v>
      </c>
      <c r="J58" s="45">
        <v>787</v>
      </c>
      <c r="L58" s="185"/>
      <c r="M58" s="188"/>
      <c r="N58" s="11">
        <v>12</v>
      </c>
      <c r="O58" s="45">
        <v>4283</v>
      </c>
    </row>
    <row r="59" spans="2:15" x14ac:dyDescent="0.25">
      <c r="B59" s="185"/>
      <c r="C59" s="188"/>
      <c r="D59" s="17">
        <v>7</v>
      </c>
      <c r="E59" s="38">
        <v>3000</v>
      </c>
      <c r="G59" s="185"/>
      <c r="H59" s="188"/>
      <c r="I59" s="17">
        <v>12</v>
      </c>
      <c r="J59" s="45">
        <v>531</v>
      </c>
      <c r="L59" s="185"/>
      <c r="M59" s="188"/>
      <c r="N59" s="11">
        <v>13</v>
      </c>
      <c r="O59" s="45">
        <v>10672.75</v>
      </c>
    </row>
    <row r="60" spans="2:15" x14ac:dyDescent="0.25">
      <c r="B60" s="185"/>
      <c r="C60" s="188"/>
      <c r="D60" s="17">
        <v>8</v>
      </c>
      <c r="E60" s="38">
        <v>3000</v>
      </c>
      <c r="G60" s="185"/>
      <c r="H60" s="188"/>
      <c r="I60" s="17">
        <v>13</v>
      </c>
      <c r="J60" s="45">
        <v>871.66666666666663</v>
      </c>
      <c r="L60" s="185"/>
      <c r="M60" s="188"/>
      <c r="N60" s="11">
        <v>14</v>
      </c>
      <c r="O60" s="45">
        <v>5445.5</v>
      </c>
    </row>
    <row r="61" spans="2:15" x14ac:dyDescent="0.25">
      <c r="B61" s="185"/>
      <c r="C61" s="188"/>
      <c r="D61" s="17">
        <v>9</v>
      </c>
      <c r="E61" s="38">
        <v>3000</v>
      </c>
      <c r="G61" s="185"/>
      <c r="H61" s="188"/>
      <c r="I61" s="17">
        <v>14</v>
      </c>
      <c r="J61" s="45">
        <v>5447.9</v>
      </c>
      <c r="L61" s="185"/>
      <c r="M61" s="188"/>
      <c r="N61" s="11">
        <v>15</v>
      </c>
      <c r="O61" s="45">
        <v>9678.5</v>
      </c>
    </row>
    <row r="62" spans="2:15" x14ac:dyDescent="0.25">
      <c r="B62" s="185"/>
      <c r="C62" s="188"/>
      <c r="D62" s="17">
        <v>10</v>
      </c>
      <c r="E62" s="38">
        <v>3000</v>
      </c>
      <c r="G62" s="185"/>
      <c r="H62" s="188"/>
      <c r="I62" s="17">
        <v>15</v>
      </c>
      <c r="J62" s="45">
        <v>2407.5652173913045</v>
      </c>
      <c r="L62" s="185"/>
      <c r="M62" s="188"/>
      <c r="N62" s="11">
        <v>16</v>
      </c>
      <c r="O62" s="45">
        <v>13356.666666666666</v>
      </c>
    </row>
    <row r="63" spans="2:15" x14ac:dyDescent="0.25">
      <c r="B63" s="185"/>
      <c r="C63" s="188"/>
      <c r="D63" s="17">
        <v>11</v>
      </c>
      <c r="E63" s="38">
        <v>3000</v>
      </c>
      <c r="G63" s="185"/>
      <c r="H63" s="188"/>
      <c r="I63" s="17">
        <v>16</v>
      </c>
      <c r="J63" s="45">
        <v>3215.8333333333335</v>
      </c>
      <c r="L63" s="185"/>
      <c r="M63" s="188"/>
      <c r="N63" s="11">
        <v>17</v>
      </c>
      <c r="O63" s="45">
        <v>1861</v>
      </c>
    </row>
    <row r="64" spans="2:15" x14ac:dyDescent="0.25">
      <c r="B64" s="185"/>
      <c r="C64" s="188"/>
      <c r="D64" s="17">
        <v>12</v>
      </c>
      <c r="E64" s="38">
        <v>3600</v>
      </c>
      <c r="G64" s="185"/>
      <c r="H64" s="188"/>
      <c r="I64" s="17">
        <v>17</v>
      </c>
      <c r="J64" s="45">
        <v>1464.8888888888889</v>
      </c>
      <c r="L64" s="185"/>
      <c r="M64" s="188"/>
      <c r="N64" s="11">
        <v>18</v>
      </c>
      <c r="O64" s="45">
        <v>2232</v>
      </c>
    </row>
    <row r="65" spans="2:15" x14ac:dyDescent="0.25">
      <c r="B65" s="185"/>
      <c r="C65" s="188"/>
      <c r="D65" s="17">
        <v>13</v>
      </c>
      <c r="E65" s="38">
        <v>3600</v>
      </c>
      <c r="G65" s="185"/>
      <c r="H65" s="188"/>
      <c r="I65" s="17">
        <v>18</v>
      </c>
      <c r="J65" s="45">
        <v>843.33333333333337</v>
      </c>
      <c r="L65" s="185"/>
      <c r="M65" s="188"/>
      <c r="N65" s="11">
        <v>19</v>
      </c>
      <c r="O65" s="45">
        <v>2346.5</v>
      </c>
    </row>
    <row r="66" spans="2:15" x14ac:dyDescent="0.25">
      <c r="B66" s="185"/>
      <c r="C66" s="188"/>
      <c r="D66" s="17">
        <v>14</v>
      </c>
      <c r="E66" s="38">
        <v>2800</v>
      </c>
      <c r="G66" s="185"/>
      <c r="H66" s="188"/>
      <c r="I66" s="17">
        <v>19</v>
      </c>
      <c r="J66" s="45">
        <v>612.33333333333337</v>
      </c>
      <c r="L66" s="185"/>
      <c r="M66" s="188"/>
      <c r="N66" s="11">
        <v>20</v>
      </c>
      <c r="O66" s="45">
        <v>2100</v>
      </c>
    </row>
    <row r="67" spans="2:15" x14ac:dyDescent="0.25">
      <c r="B67" s="185"/>
      <c r="C67" s="188"/>
      <c r="D67" s="17">
        <v>15</v>
      </c>
      <c r="E67" s="38">
        <v>2000</v>
      </c>
      <c r="G67" s="185"/>
      <c r="H67" s="188"/>
      <c r="I67" s="17">
        <v>20</v>
      </c>
      <c r="J67" s="45">
        <v>1434.7142857142858</v>
      </c>
      <c r="L67" s="185"/>
      <c r="M67" s="188"/>
      <c r="N67" s="11">
        <v>21</v>
      </c>
      <c r="O67" s="45">
        <v>1600</v>
      </c>
    </row>
    <row r="68" spans="2:15" x14ac:dyDescent="0.25">
      <c r="B68" s="185"/>
      <c r="C68" s="188"/>
      <c r="D68" s="17">
        <v>16</v>
      </c>
      <c r="E68" s="38">
        <v>2528.3333333333335</v>
      </c>
      <c r="G68" s="185"/>
      <c r="H68" s="188"/>
      <c r="I68" s="17">
        <v>21</v>
      </c>
      <c r="J68" s="45">
        <v>1967.4444444444443</v>
      </c>
      <c r="L68" s="185"/>
      <c r="M68" s="188"/>
      <c r="N68" s="11">
        <v>22</v>
      </c>
      <c r="O68" s="45">
        <v>13000</v>
      </c>
    </row>
    <row r="69" spans="2:15" x14ac:dyDescent="0.25">
      <c r="B69" s="185"/>
      <c r="C69" s="188"/>
      <c r="D69" s="17">
        <v>17</v>
      </c>
      <c r="E69" s="38">
        <v>2000</v>
      </c>
      <c r="G69" s="185"/>
      <c r="H69" s="188"/>
      <c r="I69" s="17">
        <v>22</v>
      </c>
      <c r="J69" s="45">
        <v>1097.6666666666667</v>
      </c>
      <c r="L69" s="185"/>
      <c r="M69" s="188"/>
      <c r="N69" s="11">
        <v>23</v>
      </c>
      <c r="O69" s="45">
        <v>13229</v>
      </c>
    </row>
    <row r="70" spans="2:15" x14ac:dyDescent="0.25">
      <c r="B70" s="185"/>
      <c r="C70" s="188"/>
      <c r="D70" s="17">
        <v>18</v>
      </c>
      <c r="E70" s="38">
        <v>2000</v>
      </c>
      <c r="G70" s="185"/>
      <c r="H70" s="188"/>
      <c r="I70" s="17">
        <v>23</v>
      </c>
      <c r="J70" s="45">
        <v>1265.5714285714287</v>
      </c>
      <c r="L70" s="185"/>
      <c r="M70" s="188"/>
      <c r="N70" s="11">
        <v>24</v>
      </c>
      <c r="O70" s="45">
        <v>8462.5</v>
      </c>
    </row>
    <row r="71" spans="2:15" x14ac:dyDescent="0.25">
      <c r="B71" s="185"/>
      <c r="C71" s="188"/>
      <c r="D71" s="17">
        <v>19</v>
      </c>
      <c r="E71" s="38">
        <v>2000</v>
      </c>
      <c r="G71" s="185"/>
      <c r="H71" s="188"/>
      <c r="I71" s="17">
        <v>24</v>
      </c>
      <c r="J71" s="45">
        <v>1496.9285714285713</v>
      </c>
      <c r="L71" s="185"/>
      <c r="M71" s="188"/>
      <c r="N71" s="11">
        <v>25</v>
      </c>
      <c r="O71" s="45">
        <v>1800</v>
      </c>
    </row>
    <row r="72" spans="2:15" x14ac:dyDescent="0.25">
      <c r="B72" s="185"/>
      <c r="C72" s="188"/>
      <c r="D72" s="17">
        <v>20</v>
      </c>
      <c r="E72" s="38">
        <v>2600</v>
      </c>
      <c r="G72" s="185"/>
      <c r="H72" s="188"/>
      <c r="I72" s="17">
        <v>25</v>
      </c>
      <c r="J72" s="45">
        <v>776.77777777777783</v>
      </c>
      <c r="L72" s="185"/>
      <c r="M72" s="188"/>
      <c r="N72" s="11">
        <v>26</v>
      </c>
      <c r="O72" s="45">
        <v>3400</v>
      </c>
    </row>
    <row r="73" spans="2:15" x14ac:dyDescent="0.25">
      <c r="B73" s="185"/>
      <c r="C73" s="188"/>
      <c r="D73" s="17">
        <v>21</v>
      </c>
      <c r="E73" s="38">
        <v>2000</v>
      </c>
      <c r="G73" s="185"/>
      <c r="H73" s="188"/>
      <c r="I73" s="17">
        <v>26</v>
      </c>
      <c r="J73" s="45">
        <v>630.25</v>
      </c>
      <c r="L73" s="185"/>
      <c r="M73" s="188"/>
      <c r="N73" s="11">
        <v>27</v>
      </c>
      <c r="O73" s="45">
        <v>2100</v>
      </c>
    </row>
    <row r="74" spans="2:15" x14ac:dyDescent="0.25">
      <c r="B74" s="185"/>
      <c r="C74" s="188"/>
      <c r="D74" s="17">
        <v>22</v>
      </c>
      <c r="E74" s="38">
        <v>2000</v>
      </c>
      <c r="G74" s="185"/>
      <c r="H74" s="188"/>
      <c r="I74" s="17">
        <v>27</v>
      </c>
      <c r="J74" s="45">
        <v>400.64285714285717</v>
      </c>
      <c r="L74" s="185"/>
      <c r="M74" s="188"/>
      <c r="N74" s="11">
        <v>28</v>
      </c>
      <c r="O74" s="45">
        <v>10739.25</v>
      </c>
    </row>
    <row r="75" spans="2:15" x14ac:dyDescent="0.25">
      <c r="B75" s="185"/>
      <c r="C75" s="188"/>
      <c r="D75" s="17">
        <v>23</v>
      </c>
      <c r="E75" s="38">
        <v>2200</v>
      </c>
      <c r="G75" s="185"/>
      <c r="H75" s="188"/>
      <c r="I75" s="17">
        <v>28</v>
      </c>
      <c r="J75" s="45">
        <v>516.64705882352939</v>
      </c>
      <c r="L75" s="185"/>
      <c r="M75" s="188" t="s">
        <v>4</v>
      </c>
      <c r="N75" s="11">
        <v>1</v>
      </c>
      <c r="O75" s="45">
        <v>976.33333333333337</v>
      </c>
    </row>
    <row r="76" spans="2:15" x14ac:dyDescent="0.25">
      <c r="B76" s="185"/>
      <c r="C76" s="188"/>
      <c r="D76" s="17">
        <v>24</v>
      </c>
      <c r="E76" s="38">
        <v>2200</v>
      </c>
      <c r="G76" s="185"/>
      <c r="H76" s="188" t="s">
        <v>4</v>
      </c>
      <c r="I76" s="17">
        <v>1</v>
      </c>
      <c r="J76" s="45">
        <v>1345.5</v>
      </c>
      <c r="L76" s="185"/>
      <c r="M76" s="188"/>
      <c r="N76" s="11">
        <v>2</v>
      </c>
      <c r="O76" s="45">
        <v>12569</v>
      </c>
    </row>
    <row r="77" spans="2:15" x14ac:dyDescent="0.25">
      <c r="B77" s="185"/>
      <c r="C77" s="188"/>
      <c r="D77" s="17">
        <v>25</v>
      </c>
      <c r="E77" s="38">
        <v>2200</v>
      </c>
      <c r="G77" s="185"/>
      <c r="H77" s="188"/>
      <c r="I77" s="17">
        <v>2</v>
      </c>
      <c r="J77" s="45">
        <v>1528.8181818181818</v>
      </c>
      <c r="L77" s="185"/>
      <c r="M77" s="188"/>
      <c r="N77" s="11">
        <v>3</v>
      </c>
      <c r="O77" s="45">
        <v>2333.3333333333335</v>
      </c>
    </row>
    <row r="78" spans="2:15" x14ac:dyDescent="0.25">
      <c r="B78" s="185"/>
      <c r="C78" s="188"/>
      <c r="D78" s="17">
        <v>26</v>
      </c>
      <c r="E78" s="38">
        <v>2200</v>
      </c>
      <c r="G78" s="185"/>
      <c r="H78" s="188"/>
      <c r="I78" s="17">
        <v>3</v>
      </c>
      <c r="J78" s="45">
        <v>2540</v>
      </c>
      <c r="L78" s="185"/>
      <c r="M78" s="188"/>
      <c r="N78" s="11">
        <v>4</v>
      </c>
      <c r="O78" s="45">
        <v>4400</v>
      </c>
    </row>
    <row r="79" spans="2:15" x14ac:dyDescent="0.25">
      <c r="B79" s="185"/>
      <c r="C79" s="188"/>
      <c r="D79" s="17">
        <v>27</v>
      </c>
      <c r="E79" s="38">
        <v>3200</v>
      </c>
      <c r="G79" s="185"/>
      <c r="H79" s="188"/>
      <c r="I79" s="17">
        <v>4</v>
      </c>
      <c r="J79" s="45">
        <v>693.33333333333337</v>
      </c>
      <c r="L79" s="185"/>
      <c r="M79" s="188"/>
      <c r="N79" s="11">
        <v>5</v>
      </c>
      <c r="O79" s="45">
        <v>8067.5</v>
      </c>
    </row>
    <row r="80" spans="2:15" x14ac:dyDescent="0.25">
      <c r="B80" s="185"/>
      <c r="C80" s="188"/>
      <c r="D80" s="17">
        <v>28</v>
      </c>
      <c r="E80" s="38">
        <v>2000</v>
      </c>
      <c r="G80" s="185"/>
      <c r="H80" s="188"/>
      <c r="I80" s="17">
        <v>5</v>
      </c>
      <c r="J80" s="45">
        <v>1382</v>
      </c>
      <c r="L80" s="185"/>
      <c r="M80" s="188"/>
      <c r="N80" s="11">
        <v>6</v>
      </c>
      <c r="O80" s="45">
        <v>5100</v>
      </c>
    </row>
    <row r="81" spans="2:15" x14ac:dyDescent="0.25">
      <c r="B81" s="185"/>
      <c r="C81" s="188"/>
      <c r="D81" s="17">
        <v>29</v>
      </c>
      <c r="E81" s="38">
        <v>1510.5</v>
      </c>
      <c r="G81" s="185"/>
      <c r="H81" s="188"/>
      <c r="I81" s="17">
        <v>6</v>
      </c>
      <c r="J81" s="45">
        <v>1773.1428571428571</v>
      </c>
      <c r="L81" s="185"/>
      <c r="M81" s="188"/>
      <c r="N81" s="11">
        <v>7</v>
      </c>
      <c r="O81" s="45">
        <v>9940</v>
      </c>
    </row>
    <row r="82" spans="2:15" x14ac:dyDescent="0.25">
      <c r="B82" s="185"/>
      <c r="C82" s="188"/>
      <c r="D82" s="17">
        <v>30</v>
      </c>
      <c r="E82" s="38">
        <v>3000</v>
      </c>
      <c r="G82" s="185"/>
      <c r="H82" s="188"/>
      <c r="I82" s="17">
        <v>7</v>
      </c>
      <c r="J82" s="45">
        <v>2607.1</v>
      </c>
      <c r="L82" s="185"/>
      <c r="M82" s="188"/>
      <c r="N82" s="11">
        <v>9</v>
      </c>
      <c r="O82" s="45">
        <v>8150</v>
      </c>
    </row>
    <row r="83" spans="2:15" x14ac:dyDescent="0.25">
      <c r="B83" s="185"/>
      <c r="C83" s="188" t="s">
        <v>8</v>
      </c>
      <c r="D83" s="17">
        <v>1</v>
      </c>
      <c r="E83" s="38">
        <v>3000</v>
      </c>
      <c r="G83" s="185"/>
      <c r="H83" s="188"/>
      <c r="I83" s="17">
        <v>8</v>
      </c>
      <c r="J83" s="45">
        <v>1245.4285714285713</v>
      </c>
      <c r="L83" s="185"/>
      <c r="M83" s="188"/>
      <c r="N83" s="11">
        <v>10</v>
      </c>
      <c r="O83" s="45">
        <v>8100</v>
      </c>
    </row>
    <row r="84" spans="2:15" x14ac:dyDescent="0.25">
      <c r="B84" s="185"/>
      <c r="C84" s="188"/>
      <c r="D84" s="17">
        <v>2</v>
      </c>
      <c r="E84" s="38">
        <v>3000</v>
      </c>
      <c r="G84" s="185"/>
      <c r="H84" s="188"/>
      <c r="I84" s="17">
        <v>9</v>
      </c>
      <c r="J84" s="45">
        <v>2119.8571428571427</v>
      </c>
      <c r="L84" s="185"/>
      <c r="M84" s="188"/>
      <c r="N84" s="11">
        <v>11</v>
      </c>
      <c r="O84" s="45">
        <v>6066.666666666667</v>
      </c>
    </row>
    <row r="85" spans="2:15" x14ac:dyDescent="0.25">
      <c r="B85" s="185"/>
      <c r="C85" s="188"/>
      <c r="D85" s="17">
        <v>4</v>
      </c>
      <c r="E85" s="38">
        <v>3000</v>
      </c>
      <c r="G85" s="185"/>
      <c r="H85" s="188"/>
      <c r="I85" s="17">
        <v>10</v>
      </c>
      <c r="J85" s="45">
        <v>2020.1</v>
      </c>
      <c r="L85" s="185"/>
      <c r="M85" s="188"/>
      <c r="N85" s="11">
        <v>12</v>
      </c>
      <c r="O85" s="45">
        <v>7000</v>
      </c>
    </row>
    <row r="86" spans="2:15" x14ac:dyDescent="0.25">
      <c r="B86" s="185"/>
      <c r="C86" s="188"/>
      <c r="D86" s="17">
        <v>5</v>
      </c>
      <c r="E86" s="38">
        <v>4500</v>
      </c>
      <c r="G86" s="185"/>
      <c r="H86" s="188"/>
      <c r="I86" s="17">
        <v>11</v>
      </c>
      <c r="J86" s="45">
        <v>617.81818181818187</v>
      </c>
      <c r="L86" s="185"/>
      <c r="M86" s="188"/>
      <c r="N86" s="11">
        <v>13</v>
      </c>
      <c r="O86" s="45">
        <v>5661.5</v>
      </c>
    </row>
    <row r="87" spans="2:15" x14ac:dyDescent="0.25">
      <c r="B87" s="185"/>
      <c r="C87" s="188"/>
      <c r="D87" s="17">
        <v>6</v>
      </c>
      <c r="E87" s="38">
        <v>4500</v>
      </c>
      <c r="G87" s="185"/>
      <c r="H87" s="188"/>
      <c r="I87" s="17">
        <v>12</v>
      </c>
      <c r="J87" s="45">
        <v>1004.3333333333334</v>
      </c>
      <c r="L87" s="185"/>
      <c r="M87" s="188"/>
      <c r="N87" s="11">
        <v>14</v>
      </c>
      <c r="O87" s="45">
        <v>6518.333333333333</v>
      </c>
    </row>
    <row r="88" spans="2:15" x14ac:dyDescent="0.25">
      <c r="B88" s="185"/>
      <c r="C88" s="188"/>
      <c r="D88" s="17">
        <v>7</v>
      </c>
      <c r="E88" s="38">
        <v>2203.5</v>
      </c>
      <c r="G88" s="185"/>
      <c r="H88" s="188"/>
      <c r="I88" s="17">
        <v>13</v>
      </c>
      <c r="J88" s="45">
        <v>1063</v>
      </c>
      <c r="L88" s="185"/>
      <c r="M88" s="188"/>
      <c r="N88" s="11">
        <v>15</v>
      </c>
      <c r="O88" s="45">
        <v>6266.666666666667</v>
      </c>
    </row>
    <row r="89" spans="2:15" x14ac:dyDescent="0.25">
      <c r="B89" s="185"/>
      <c r="C89" s="188"/>
      <c r="D89" s="17">
        <v>8</v>
      </c>
      <c r="E89" s="38">
        <v>3000</v>
      </c>
      <c r="G89" s="185"/>
      <c r="H89" s="188"/>
      <c r="I89" s="17">
        <v>14</v>
      </c>
      <c r="J89" s="45">
        <v>1603.5</v>
      </c>
      <c r="L89" s="185"/>
      <c r="M89" s="188"/>
      <c r="N89" s="11">
        <v>16</v>
      </c>
      <c r="O89" s="45">
        <v>6233.333333333333</v>
      </c>
    </row>
    <row r="90" spans="2:15" x14ac:dyDescent="0.25">
      <c r="B90" s="185"/>
      <c r="C90" s="188"/>
      <c r="D90" s="17">
        <v>9</v>
      </c>
      <c r="E90" s="38">
        <v>3000</v>
      </c>
      <c r="G90" s="185"/>
      <c r="H90" s="188"/>
      <c r="I90" s="17">
        <v>15</v>
      </c>
      <c r="J90" s="45">
        <v>1223.8666666666666</v>
      </c>
      <c r="L90" s="185"/>
      <c r="M90" s="188"/>
      <c r="N90" s="11">
        <v>17</v>
      </c>
      <c r="O90" s="45">
        <v>5866.666666666667</v>
      </c>
    </row>
    <row r="91" spans="2:15" x14ac:dyDescent="0.25">
      <c r="B91" s="185"/>
      <c r="C91" s="188"/>
      <c r="D91" s="17">
        <v>10</v>
      </c>
      <c r="E91" s="38">
        <v>3000</v>
      </c>
      <c r="G91" s="185"/>
      <c r="H91" s="188"/>
      <c r="I91" s="17">
        <v>16</v>
      </c>
      <c r="J91" s="45">
        <v>1029.8333333333333</v>
      </c>
      <c r="L91" s="185"/>
      <c r="M91" s="188"/>
      <c r="N91" s="11">
        <v>18</v>
      </c>
      <c r="O91" s="45">
        <v>7800</v>
      </c>
    </row>
    <row r="92" spans="2:15" x14ac:dyDescent="0.25">
      <c r="B92" s="185"/>
      <c r="C92" s="188"/>
      <c r="D92" s="17">
        <v>11</v>
      </c>
      <c r="E92" s="38">
        <v>3500</v>
      </c>
      <c r="G92" s="185"/>
      <c r="H92" s="188"/>
      <c r="I92" s="17">
        <v>17</v>
      </c>
      <c r="J92" s="45">
        <v>1404.8076923076924</v>
      </c>
      <c r="L92" s="185"/>
      <c r="M92" s="188"/>
      <c r="N92" s="11">
        <v>19</v>
      </c>
      <c r="O92" s="45">
        <v>5800</v>
      </c>
    </row>
    <row r="93" spans="2:15" x14ac:dyDescent="0.25">
      <c r="B93" s="185"/>
      <c r="C93" s="188"/>
      <c r="D93" s="17">
        <v>12</v>
      </c>
      <c r="E93" s="38">
        <v>3500</v>
      </c>
      <c r="G93" s="185"/>
      <c r="H93" s="188"/>
      <c r="I93" s="17">
        <v>18</v>
      </c>
      <c r="J93" s="45">
        <v>320.28571428571428</v>
      </c>
      <c r="L93" s="185"/>
      <c r="M93" s="188"/>
      <c r="N93" s="11">
        <v>20</v>
      </c>
      <c r="O93" s="45">
        <v>5733.333333333333</v>
      </c>
    </row>
    <row r="94" spans="2:15" x14ac:dyDescent="0.25">
      <c r="B94" s="185"/>
      <c r="C94" s="188"/>
      <c r="D94" s="17">
        <v>13</v>
      </c>
      <c r="E94" s="38">
        <v>3500</v>
      </c>
      <c r="G94" s="185"/>
      <c r="H94" s="188"/>
      <c r="I94" s="17">
        <v>19</v>
      </c>
      <c r="J94" s="45">
        <v>625.4</v>
      </c>
      <c r="L94" s="185"/>
      <c r="M94" s="188"/>
      <c r="N94" s="11">
        <v>21</v>
      </c>
      <c r="O94" s="45">
        <v>5333.333333333333</v>
      </c>
    </row>
    <row r="95" spans="2:15" x14ac:dyDescent="0.25">
      <c r="B95" s="185"/>
      <c r="C95" s="188"/>
      <c r="D95" s="17">
        <v>14</v>
      </c>
      <c r="E95" s="38">
        <v>3700</v>
      </c>
      <c r="G95" s="185"/>
      <c r="H95" s="188"/>
      <c r="I95" s="17">
        <v>20</v>
      </c>
      <c r="J95" s="45">
        <v>499.25</v>
      </c>
      <c r="L95" s="185"/>
      <c r="M95" s="188"/>
      <c r="N95" s="11">
        <v>22</v>
      </c>
      <c r="O95" s="45">
        <v>6233.333333333333</v>
      </c>
    </row>
    <row r="96" spans="2:15" x14ac:dyDescent="0.25">
      <c r="B96" s="185"/>
      <c r="C96" s="188"/>
      <c r="D96" s="17">
        <v>15</v>
      </c>
      <c r="E96" s="38">
        <v>3000</v>
      </c>
      <c r="G96" s="185"/>
      <c r="H96" s="188"/>
      <c r="I96" s="17">
        <v>21</v>
      </c>
      <c r="J96" s="45">
        <v>910.0625</v>
      </c>
      <c r="L96" s="185"/>
      <c r="M96" s="188"/>
      <c r="N96" s="11">
        <v>23</v>
      </c>
      <c r="O96" s="45">
        <v>6233.333333333333</v>
      </c>
    </row>
    <row r="97" spans="2:15" x14ac:dyDescent="0.25">
      <c r="B97" s="185"/>
      <c r="C97" s="188"/>
      <c r="D97" s="17">
        <v>16</v>
      </c>
      <c r="E97" s="38">
        <v>3000</v>
      </c>
      <c r="G97" s="185"/>
      <c r="H97" s="188"/>
      <c r="I97" s="17">
        <v>22</v>
      </c>
      <c r="J97" s="45">
        <v>1274</v>
      </c>
      <c r="L97" s="185"/>
      <c r="M97" s="188"/>
      <c r="N97" s="11">
        <v>24</v>
      </c>
      <c r="O97" s="45">
        <v>6366.666666666667</v>
      </c>
    </row>
    <row r="98" spans="2:15" x14ac:dyDescent="0.25">
      <c r="B98" s="185"/>
      <c r="C98" s="188"/>
      <c r="D98" s="17">
        <v>17</v>
      </c>
      <c r="E98" s="38">
        <v>4000</v>
      </c>
      <c r="G98" s="185"/>
      <c r="H98" s="188"/>
      <c r="I98" s="17">
        <v>23</v>
      </c>
      <c r="J98" s="45">
        <v>682.46153846153845</v>
      </c>
      <c r="L98" s="185"/>
      <c r="M98" s="188"/>
      <c r="N98" s="11">
        <v>25</v>
      </c>
      <c r="O98" s="45">
        <v>4616.666666666667</v>
      </c>
    </row>
    <row r="99" spans="2:15" x14ac:dyDescent="0.25">
      <c r="B99" s="185"/>
      <c r="C99" s="188"/>
      <c r="D99" s="17">
        <v>18</v>
      </c>
      <c r="E99" s="38">
        <v>5500</v>
      </c>
      <c r="G99" s="185"/>
      <c r="H99" s="188"/>
      <c r="I99" s="17">
        <v>24</v>
      </c>
      <c r="J99" s="45">
        <v>1644.7058823529412</v>
      </c>
      <c r="L99" s="185"/>
      <c r="M99" s="188"/>
      <c r="N99" s="11">
        <v>26</v>
      </c>
      <c r="O99" s="45">
        <v>6366.666666666667</v>
      </c>
    </row>
    <row r="100" spans="2:15" x14ac:dyDescent="0.25">
      <c r="B100" s="185"/>
      <c r="C100" s="188"/>
      <c r="D100" s="17">
        <v>19</v>
      </c>
      <c r="E100" s="38">
        <v>5500</v>
      </c>
      <c r="G100" s="185"/>
      <c r="H100" s="188"/>
      <c r="I100" s="17">
        <v>25</v>
      </c>
      <c r="J100" s="45">
        <v>676.16666666666663</v>
      </c>
      <c r="L100" s="185"/>
      <c r="M100" s="188"/>
      <c r="N100" s="11">
        <v>27</v>
      </c>
      <c r="O100" s="45">
        <v>6466.666666666667</v>
      </c>
    </row>
    <row r="101" spans="2:15" x14ac:dyDescent="0.25">
      <c r="B101" s="185"/>
      <c r="C101" s="188"/>
      <c r="D101" s="17">
        <v>20</v>
      </c>
      <c r="E101" s="38">
        <v>5500</v>
      </c>
      <c r="G101" s="185"/>
      <c r="H101" s="188"/>
      <c r="I101" s="17">
        <v>26</v>
      </c>
      <c r="J101" s="45">
        <v>449.8</v>
      </c>
      <c r="L101" s="185"/>
      <c r="M101" s="188"/>
      <c r="N101" s="11">
        <v>28</v>
      </c>
      <c r="O101" s="45">
        <v>6533.333333333333</v>
      </c>
    </row>
    <row r="102" spans="2:15" x14ac:dyDescent="0.25">
      <c r="B102" s="185"/>
      <c r="C102" s="188"/>
      <c r="D102" s="17">
        <v>21</v>
      </c>
      <c r="E102" s="38">
        <v>5500</v>
      </c>
      <c r="G102" s="185"/>
      <c r="H102" s="188"/>
      <c r="I102" s="17">
        <v>27</v>
      </c>
      <c r="J102" s="45">
        <v>2560</v>
      </c>
      <c r="L102" s="185"/>
      <c r="M102" s="188"/>
      <c r="N102" s="11">
        <v>29</v>
      </c>
      <c r="O102" s="45">
        <v>6266.666666666667</v>
      </c>
    </row>
    <row r="103" spans="2:15" x14ac:dyDescent="0.25">
      <c r="B103" s="185"/>
      <c r="C103" s="188"/>
      <c r="D103" s="17">
        <v>22</v>
      </c>
      <c r="E103" s="38">
        <v>4000</v>
      </c>
      <c r="G103" s="185"/>
      <c r="H103" s="188"/>
      <c r="I103" s="17">
        <v>28</v>
      </c>
      <c r="J103" s="45">
        <v>445.71428571428572</v>
      </c>
      <c r="L103" s="185"/>
      <c r="M103" s="188"/>
      <c r="N103" s="11">
        <v>30</v>
      </c>
      <c r="O103" s="45">
        <v>6400</v>
      </c>
    </row>
    <row r="104" spans="2:15" x14ac:dyDescent="0.25">
      <c r="B104" s="185"/>
      <c r="C104" s="188"/>
      <c r="D104" s="17">
        <v>24</v>
      </c>
      <c r="E104" s="38">
        <v>4500</v>
      </c>
      <c r="G104" s="185"/>
      <c r="H104" s="188"/>
      <c r="I104" s="17">
        <v>29</v>
      </c>
      <c r="J104" s="45">
        <v>1565</v>
      </c>
      <c r="L104" s="185"/>
      <c r="M104" s="188"/>
      <c r="N104" s="11">
        <v>31</v>
      </c>
      <c r="O104" s="45">
        <v>6400</v>
      </c>
    </row>
    <row r="105" spans="2:15" x14ac:dyDescent="0.25">
      <c r="B105" s="185"/>
      <c r="C105" s="188"/>
      <c r="D105" s="17">
        <v>25</v>
      </c>
      <c r="E105" s="38">
        <v>3000</v>
      </c>
      <c r="G105" s="185"/>
      <c r="H105" s="188"/>
      <c r="I105" s="17">
        <v>30</v>
      </c>
      <c r="J105" s="45">
        <v>1183.9166666666667</v>
      </c>
      <c r="L105" s="185"/>
      <c r="M105" s="188" t="s">
        <v>5</v>
      </c>
      <c r="N105" s="11">
        <v>1</v>
      </c>
      <c r="O105" s="45">
        <v>6400</v>
      </c>
    </row>
    <row r="106" spans="2:15" x14ac:dyDescent="0.25">
      <c r="B106" s="185"/>
      <c r="C106" s="188"/>
      <c r="D106" s="17">
        <v>26</v>
      </c>
      <c r="E106" s="38">
        <v>3000</v>
      </c>
      <c r="G106" s="185"/>
      <c r="H106" s="188"/>
      <c r="I106" s="17">
        <v>31</v>
      </c>
      <c r="J106" s="45">
        <v>769.33333333333337</v>
      </c>
      <c r="L106" s="185"/>
      <c r="M106" s="188"/>
      <c r="N106" s="11">
        <v>2</v>
      </c>
      <c r="O106" s="45">
        <v>6566.666666666667</v>
      </c>
    </row>
    <row r="107" spans="2:15" x14ac:dyDescent="0.25">
      <c r="B107" s="185"/>
      <c r="C107" s="188"/>
      <c r="D107" s="17">
        <v>27</v>
      </c>
      <c r="E107" s="38">
        <v>3000</v>
      </c>
      <c r="G107" s="185"/>
      <c r="H107" s="188" t="s">
        <v>5</v>
      </c>
      <c r="I107" s="17">
        <v>1</v>
      </c>
      <c r="J107" s="45">
        <v>688.5</v>
      </c>
      <c r="L107" s="185"/>
      <c r="M107" s="188"/>
      <c r="N107" s="11">
        <v>3</v>
      </c>
      <c r="O107" s="45">
        <v>6566.666666666667</v>
      </c>
    </row>
    <row r="108" spans="2:15" x14ac:dyDescent="0.25">
      <c r="B108" s="185"/>
      <c r="C108" s="188"/>
      <c r="D108" s="17">
        <v>28</v>
      </c>
      <c r="E108" s="38">
        <v>3000</v>
      </c>
      <c r="G108" s="185"/>
      <c r="H108" s="188"/>
      <c r="I108" s="17">
        <v>2</v>
      </c>
      <c r="J108" s="45">
        <v>397.4</v>
      </c>
      <c r="L108" s="185"/>
      <c r="M108" s="188"/>
      <c r="N108" s="11">
        <v>4</v>
      </c>
      <c r="O108" s="45">
        <v>7650</v>
      </c>
    </row>
    <row r="109" spans="2:15" x14ac:dyDescent="0.25">
      <c r="B109" s="185"/>
      <c r="C109" s="188"/>
      <c r="D109" s="17">
        <v>29</v>
      </c>
      <c r="E109" s="38">
        <v>3000</v>
      </c>
      <c r="G109" s="185"/>
      <c r="H109" s="188"/>
      <c r="I109" s="17">
        <v>3</v>
      </c>
      <c r="J109" s="45">
        <v>398.61538461538464</v>
      </c>
      <c r="L109" s="185"/>
      <c r="M109" s="188"/>
      <c r="N109" s="11">
        <v>5</v>
      </c>
      <c r="O109" s="45">
        <v>4478</v>
      </c>
    </row>
    <row r="110" spans="2:15" x14ac:dyDescent="0.25">
      <c r="B110" s="185"/>
      <c r="C110" s="188"/>
      <c r="D110" s="17">
        <v>30</v>
      </c>
      <c r="E110" s="38">
        <v>3000</v>
      </c>
      <c r="G110" s="185"/>
      <c r="H110" s="188"/>
      <c r="I110" s="17">
        <v>4</v>
      </c>
      <c r="J110" s="45">
        <v>534.36363636363637</v>
      </c>
      <c r="L110" s="185"/>
      <c r="M110" s="188"/>
      <c r="N110" s="11">
        <v>6</v>
      </c>
      <c r="O110" s="45">
        <v>6200</v>
      </c>
    </row>
    <row r="111" spans="2:15" x14ac:dyDescent="0.25">
      <c r="B111" s="185"/>
      <c r="C111" s="188"/>
      <c r="D111" s="17">
        <v>31</v>
      </c>
      <c r="E111" s="38">
        <v>3000</v>
      </c>
      <c r="G111" s="185"/>
      <c r="H111" s="188"/>
      <c r="I111" s="17">
        <v>5</v>
      </c>
      <c r="J111" s="45">
        <v>449.44444444444446</v>
      </c>
      <c r="L111" s="185"/>
      <c r="M111" s="188"/>
      <c r="N111" s="11">
        <v>7</v>
      </c>
      <c r="O111" s="45">
        <v>7800</v>
      </c>
    </row>
    <row r="112" spans="2:15" x14ac:dyDescent="0.25">
      <c r="B112" s="185"/>
      <c r="C112" s="188" t="s">
        <v>9</v>
      </c>
      <c r="D112" s="17">
        <v>1</v>
      </c>
      <c r="E112" s="38">
        <v>3500</v>
      </c>
      <c r="G112" s="185"/>
      <c r="H112" s="188"/>
      <c r="I112" s="17">
        <v>6</v>
      </c>
      <c r="J112" s="45">
        <v>615.27777777777783</v>
      </c>
      <c r="L112" s="185"/>
      <c r="M112" s="188"/>
      <c r="N112" s="11">
        <v>8</v>
      </c>
      <c r="O112" s="45">
        <v>5533.333333333333</v>
      </c>
    </row>
    <row r="113" spans="2:15" x14ac:dyDescent="0.25">
      <c r="B113" s="185"/>
      <c r="C113" s="188"/>
      <c r="D113" s="17">
        <v>2</v>
      </c>
      <c r="E113" s="38">
        <v>3500</v>
      </c>
      <c r="G113" s="185"/>
      <c r="H113" s="188"/>
      <c r="I113" s="17">
        <v>7</v>
      </c>
      <c r="J113" s="45">
        <v>395.66666666666669</v>
      </c>
      <c r="L113" s="185"/>
      <c r="M113" s="188"/>
      <c r="N113" s="11">
        <v>9</v>
      </c>
      <c r="O113" s="45">
        <v>5433.333333333333</v>
      </c>
    </row>
    <row r="114" spans="2:15" x14ac:dyDescent="0.25">
      <c r="B114" s="185"/>
      <c r="C114" s="188"/>
      <c r="D114" s="17">
        <v>3</v>
      </c>
      <c r="E114" s="38">
        <v>4500</v>
      </c>
      <c r="G114" s="185"/>
      <c r="H114" s="188"/>
      <c r="I114" s="17">
        <v>8</v>
      </c>
      <c r="J114" s="45">
        <v>926.8</v>
      </c>
      <c r="L114" s="185"/>
      <c r="M114" s="188"/>
      <c r="N114" s="11">
        <v>10</v>
      </c>
      <c r="O114" s="45">
        <v>7750</v>
      </c>
    </row>
    <row r="115" spans="2:15" x14ac:dyDescent="0.25">
      <c r="B115" s="185"/>
      <c r="C115" s="188"/>
      <c r="D115" s="17">
        <v>4</v>
      </c>
      <c r="E115" s="38">
        <v>3500</v>
      </c>
      <c r="G115" s="185"/>
      <c r="H115" s="188"/>
      <c r="I115" s="17">
        <v>9</v>
      </c>
      <c r="J115" s="45">
        <v>709.4</v>
      </c>
      <c r="L115" s="185"/>
      <c r="M115" s="188"/>
      <c r="N115" s="11">
        <v>11</v>
      </c>
      <c r="O115" s="45">
        <v>7750</v>
      </c>
    </row>
    <row r="116" spans="2:15" x14ac:dyDescent="0.25">
      <c r="B116" s="185"/>
      <c r="C116" s="188"/>
      <c r="D116" s="17">
        <v>5</v>
      </c>
      <c r="E116" s="38">
        <v>3500</v>
      </c>
      <c r="G116" s="185"/>
      <c r="H116" s="188"/>
      <c r="I116" s="17">
        <v>10</v>
      </c>
      <c r="J116" s="45">
        <v>444.85714285714283</v>
      </c>
      <c r="L116" s="185"/>
      <c r="M116" s="188"/>
      <c r="N116" s="11">
        <v>12</v>
      </c>
      <c r="O116" s="45">
        <v>7750</v>
      </c>
    </row>
    <row r="117" spans="2:15" x14ac:dyDescent="0.25">
      <c r="B117" s="185"/>
      <c r="C117" s="188"/>
      <c r="D117" s="17">
        <v>6</v>
      </c>
      <c r="E117" s="38">
        <v>3500</v>
      </c>
      <c r="G117" s="185"/>
      <c r="H117" s="188"/>
      <c r="I117" s="17">
        <v>11</v>
      </c>
      <c r="J117" s="45">
        <v>616.1</v>
      </c>
      <c r="L117" s="185"/>
      <c r="M117" s="188"/>
      <c r="N117" s="11">
        <v>13</v>
      </c>
      <c r="O117" s="45">
        <v>7750</v>
      </c>
    </row>
    <row r="118" spans="2:15" x14ac:dyDescent="0.25">
      <c r="B118" s="185"/>
      <c r="C118" s="188"/>
      <c r="D118" s="17">
        <v>7</v>
      </c>
      <c r="E118" s="38">
        <v>3500</v>
      </c>
      <c r="G118" s="185"/>
      <c r="H118" s="188"/>
      <c r="I118" s="17">
        <v>12</v>
      </c>
      <c r="J118" s="45">
        <v>392.84615384615387</v>
      </c>
      <c r="L118" s="185"/>
      <c r="M118" s="188"/>
      <c r="N118" s="11">
        <v>14</v>
      </c>
      <c r="O118" s="45">
        <v>8100</v>
      </c>
    </row>
    <row r="119" spans="2:15" x14ac:dyDescent="0.25">
      <c r="B119" s="185"/>
      <c r="C119" s="188"/>
      <c r="D119" s="17">
        <v>8</v>
      </c>
      <c r="E119" s="38">
        <v>3500</v>
      </c>
      <c r="G119" s="185"/>
      <c r="H119" s="188"/>
      <c r="I119" s="17">
        <v>13</v>
      </c>
      <c r="J119" s="45">
        <v>677.83333333333337</v>
      </c>
      <c r="L119" s="185"/>
      <c r="M119" s="188"/>
      <c r="N119" s="11">
        <v>15</v>
      </c>
      <c r="O119" s="45">
        <v>5533.333333333333</v>
      </c>
    </row>
    <row r="120" spans="2:15" x14ac:dyDescent="0.25">
      <c r="B120" s="185"/>
      <c r="C120" s="188"/>
      <c r="D120" s="17">
        <v>10</v>
      </c>
      <c r="E120" s="38">
        <v>525</v>
      </c>
      <c r="G120" s="185"/>
      <c r="H120" s="188"/>
      <c r="I120" s="17">
        <v>14</v>
      </c>
      <c r="J120" s="45">
        <v>843.4</v>
      </c>
      <c r="L120" s="185"/>
      <c r="M120" s="188"/>
      <c r="N120" s="11">
        <v>16</v>
      </c>
      <c r="O120" s="45">
        <v>6573.333333333333</v>
      </c>
    </row>
    <row r="121" spans="2:15" x14ac:dyDescent="0.25">
      <c r="B121" s="185"/>
      <c r="C121" s="188"/>
      <c r="D121" s="17">
        <v>11</v>
      </c>
      <c r="E121" s="38">
        <v>3500</v>
      </c>
      <c r="G121" s="185"/>
      <c r="H121" s="188"/>
      <c r="I121" s="17">
        <v>15</v>
      </c>
      <c r="J121" s="45">
        <v>1145.3333333333333</v>
      </c>
      <c r="L121" s="185"/>
      <c r="M121" s="188"/>
      <c r="N121" s="11">
        <v>17</v>
      </c>
      <c r="O121" s="45">
        <v>7053.333333333333</v>
      </c>
    </row>
    <row r="122" spans="2:15" x14ac:dyDescent="0.25">
      <c r="B122" s="185"/>
      <c r="C122" s="188"/>
      <c r="D122" s="17">
        <v>12</v>
      </c>
      <c r="E122" s="38">
        <v>3500</v>
      </c>
      <c r="G122" s="185"/>
      <c r="H122" s="188"/>
      <c r="I122" s="17">
        <v>16</v>
      </c>
      <c r="J122" s="45">
        <v>646</v>
      </c>
      <c r="L122" s="185"/>
      <c r="M122" s="188"/>
      <c r="N122" s="11">
        <v>18</v>
      </c>
      <c r="O122" s="45">
        <v>7183.333333333333</v>
      </c>
    </row>
    <row r="123" spans="2:15" x14ac:dyDescent="0.25">
      <c r="B123" s="185"/>
      <c r="C123" s="188"/>
      <c r="D123" s="17">
        <v>13</v>
      </c>
      <c r="E123" s="38">
        <v>3500</v>
      </c>
      <c r="G123" s="185"/>
      <c r="H123" s="188"/>
      <c r="I123" s="17">
        <v>17</v>
      </c>
      <c r="J123" s="45">
        <v>607</v>
      </c>
      <c r="L123" s="185"/>
      <c r="M123" s="188"/>
      <c r="N123" s="11">
        <v>19</v>
      </c>
      <c r="O123" s="45">
        <v>8300</v>
      </c>
    </row>
    <row r="124" spans="2:15" x14ac:dyDescent="0.25">
      <c r="B124" s="185"/>
      <c r="C124" s="188"/>
      <c r="D124" s="17">
        <v>14</v>
      </c>
      <c r="E124" s="38">
        <v>4000</v>
      </c>
      <c r="G124" s="185"/>
      <c r="H124" s="188"/>
      <c r="I124" s="17">
        <v>18</v>
      </c>
      <c r="J124" s="45">
        <v>480.1</v>
      </c>
      <c r="L124" s="185"/>
      <c r="M124" s="188"/>
      <c r="N124" s="11">
        <v>20</v>
      </c>
      <c r="O124" s="45">
        <v>9474</v>
      </c>
    </row>
    <row r="125" spans="2:15" x14ac:dyDescent="0.25">
      <c r="B125" s="185"/>
      <c r="C125" s="188"/>
      <c r="D125" s="17">
        <v>15</v>
      </c>
      <c r="E125" s="38">
        <v>5750</v>
      </c>
      <c r="G125" s="185"/>
      <c r="H125" s="188"/>
      <c r="I125" s="17">
        <v>19</v>
      </c>
      <c r="J125" s="45">
        <v>496.375</v>
      </c>
      <c r="L125" s="185"/>
      <c r="M125" s="188"/>
      <c r="N125" s="11">
        <v>21</v>
      </c>
      <c r="O125" s="45">
        <v>7450</v>
      </c>
    </row>
    <row r="126" spans="2:15" x14ac:dyDescent="0.25">
      <c r="B126" s="185"/>
      <c r="C126" s="188"/>
      <c r="D126" s="17">
        <v>16</v>
      </c>
      <c r="E126" s="38">
        <v>3000</v>
      </c>
      <c r="G126" s="185"/>
      <c r="H126" s="188"/>
      <c r="I126" s="17">
        <v>20</v>
      </c>
      <c r="J126" s="45">
        <v>491.22222222222223</v>
      </c>
      <c r="L126" s="185"/>
      <c r="M126" s="188"/>
      <c r="N126" s="11">
        <v>22</v>
      </c>
      <c r="O126" s="45">
        <v>7700</v>
      </c>
    </row>
    <row r="127" spans="2:15" x14ac:dyDescent="0.25">
      <c r="B127" s="185"/>
      <c r="C127" s="188"/>
      <c r="D127" s="17">
        <v>17</v>
      </c>
      <c r="E127" s="38">
        <v>1800</v>
      </c>
      <c r="G127" s="185"/>
      <c r="H127" s="188"/>
      <c r="I127" s="17">
        <v>21</v>
      </c>
      <c r="J127" s="45">
        <v>484.875</v>
      </c>
      <c r="L127" s="185"/>
      <c r="M127" s="188"/>
      <c r="N127" s="11">
        <v>23</v>
      </c>
      <c r="O127" s="45">
        <v>7800</v>
      </c>
    </row>
    <row r="128" spans="2:15" x14ac:dyDescent="0.25">
      <c r="B128" s="185"/>
      <c r="C128" s="188"/>
      <c r="D128" s="17">
        <v>18</v>
      </c>
      <c r="E128" s="38">
        <v>2666.6666666666665</v>
      </c>
      <c r="G128" s="185"/>
      <c r="H128" s="188"/>
      <c r="I128" s="17">
        <v>22</v>
      </c>
      <c r="J128" s="45">
        <v>455.13333333333333</v>
      </c>
      <c r="L128" s="185"/>
      <c r="M128" s="188"/>
      <c r="N128" s="11">
        <v>24</v>
      </c>
      <c r="O128" s="45">
        <v>7750</v>
      </c>
    </row>
    <row r="129" spans="2:15" x14ac:dyDescent="0.25">
      <c r="B129" s="185"/>
      <c r="C129" s="188"/>
      <c r="D129" s="17">
        <v>19</v>
      </c>
      <c r="E129" s="38">
        <v>3000</v>
      </c>
      <c r="G129" s="185"/>
      <c r="H129" s="188"/>
      <c r="I129" s="17">
        <v>23</v>
      </c>
      <c r="J129" s="45">
        <v>621.66666666666663</v>
      </c>
      <c r="L129" s="185"/>
      <c r="M129" s="188"/>
      <c r="N129" s="11">
        <v>25</v>
      </c>
      <c r="O129" s="45">
        <v>5400</v>
      </c>
    </row>
    <row r="130" spans="2:15" x14ac:dyDescent="0.25">
      <c r="B130" s="185"/>
      <c r="C130" s="188"/>
      <c r="D130" s="17">
        <v>20</v>
      </c>
      <c r="E130" s="38">
        <v>4000</v>
      </c>
      <c r="G130" s="185"/>
      <c r="H130" s="188"/>
      <c r="I130" s="17">
        <v>24</v>
      </c>
      <c r="J130" s="45">
        <v>567.90909090909088</v>
      </c>
      <c r="L130" s="185"/>
      <c r="M130" s="188"/>
      <c r="N130" s="11">
        <v>26</v>
      </c>
      <c r="O130" s="45">
        <v>7400</v>
      </c>
    </row>
    <row r="131" spans="2:15" x14ac:dyDescent="0.25">
      <c r="B131" s="185"/>
      <c r="C131" s="188"/>
      <c r="D131" s="17">
        <v>21</v>
      </c>
      <c r="E131" s="38">
        <v>4000</v>
      </c>
      <c r="G131" s="185"/>
      <c r="H131" s="188"/>
      <c r="I131" s="17">
        <v>25</v>
      </c>
      <c r="J131" s="45">
        <v>482.05882352941177</v>
      </c>
      <c r="L131" s="185"/>
      <c r="M131" s="188"/>
      <c r="N131" s="11">
        <v>27</v>
      </c>
      <c r="O131" s="45">
        <v>7400</v>
      </c>
    </row>
    <row r="132" spans="2:15" x14ac:dyDescent="0.25">
      <c r="B132" s="185"/>
      <c r="C132" s="188"/>
      <c r="D132" s="17">
        <v>22</v>
      </c>
      <c r="E132" s="38">
        <v>4000</v>
      </c>
      <c r="G132" s="185"/>
      <c r="H132" s="188"/>
      <c r="I132" s="17">
        <v>26</v>
      </c>
      <c r="J132" s="45">
        <v>641.35714285714289</v>
      </c>
      <c r="L132" s="185"/>
      <c r="M132" s="188"/>
      <c r="N132" s="11">
        <v>28</v>
      </c>
      <c r="O132" s="45">
        <v>7600</v>
      </c>
    </row>
    <row r="133" spans="2:15" x14ac:dyDescent="0.25">
      <c r="B133" s="185"/>
      <c r="C133" s="188"/>
      <c r="D133" s="17">
        <v>24</v>
      </c>
      <c r="E133" s="38">
        <v>2850</v>
      </c>
      <c r="G133" s="185"/>
      <c r="H133" s="188"/>
      <c r="I133" s="17">
        <v>27</v>
      </c>
      <c r="J133" s="45">
        <v>1142.6842105263158</v>
      </c>
      <c r="L133" s="185"/>
      <c r="M133" s="188"/>
      <c r="N133" s="11">
        <v>29</v>
      </c>
      <c r="O133" s="45">
        <v>7600</v>
      </c>
    </row>
    <row r="134" spans="2:15" x14ac:dyDescent="0.25">
      <c r="B134" s="185"/>
      <c r="C134" s="188"/>
      <c r="D134" s="17">
        <v>25</v>
      </c>
      <c r="E134" s="38">
        <v>3500</v>
      </c>
      <c r="G134" s="185"/>
      <c r="H134" s="188"/>
      <c r="I134" s="17">
        <v>28</v>
      </c>
      <c r="J134" s="45">
        <v>532.53846153846155</v>
      </c>
      <c r="L134" s="185"/>
      <c r="M134" s="188"/>
      <c r="N134" s="11">
        <v>30</v>
      </c>
      <c r="O134" s="45">
        <v>5083.333333333333</v>
      </c>
    </row>
    <row r="135" spans="2:15" x14ac:dyDescent="0.25">
      <c r="B135" s="185"/>
      <c r="C135" s="188"/>
      <c r="D135" s="17">
        <v>26</v>
      </c>
      <c r="E135" s="38">
        <v>3500</v>
      </c>
      <c r="G135" s="185"/>
      <c r="H135" s="188"/>
      <c r="I135" s="17">
        <v>29</v>
      </c>
      <c r="J135" s="45">
        <v>1212.2222222222222</v>
      </c>
      <c r="L135" s="185"/>
      <c r="M135" s="188" t="s">
        <v>6</v>
      </c>
      <c r="N135" s="11">
        <v>1</v>
      </c>
      <c r="O135" s="45">
        <v>7750</v>
      </c>
    </row>
    <row r="136" spans="2:15" x14ac:dyDescent="0.25">
      <c r="B136" s="185"/>
      <c r="C136" s="188"/>
      <c r="D136" s="17">
        <v>28</v>
      </c>
      <c r="E136" s="38">
        <v>2000</v>
      </c>
      <c r="G136" s="185"/>
      <c r="H136" s="188"/>
      <c r="I136" s="17">
        <v>30</v>
      </c>
      <c r="J136" s="45">
        <v>1152.4285714285713</v>
      </c>
      <c r="L136" s="185"/>
      <c r="M136" s="188"/>
      <c r="N136" s="11">
        <v>2</v>
      </c>
      <c r="O136" s="45">
        <v>3236.6666666666665</v>
      </c>
    </row>
    <row r="137" spans="2:15" x14ac:dyDescent="0.25">
      <c r="B137" s="185"/>
      <c r="C137" s="188"/>
      <c r="D137" s="17">
        <v>29</v>
      </c>
      <c r="E137" s="38">
        <v>1000</v>
      </c>
      <c r="G137" s="185"/>
      <c r="H137" s="188" t="s">
        <v>6</v>
      </c>
      <c r="I137" s="17">
        <v>1</v>
      </c>
      <c r="J137" s="45">
        <v>828.44444444444446</v>
      </c>
      <c r="L137" s="185"/>
      <c r="M137" s="188"/>
      <c r="N137" s="11">
        <v>3</v>
      </c>
      <c r="O137" s="45">
        <v>7850</v>
      </c>
    </row>
    <row r="138" spans="2:15" x14ac:dyDescent="0.25">
      <c r="B138" s="185"/>
      <c r="C138" s="188"/>
      <c r="D138" s="17">
        <v>30</v>
      </c>
      <c r="E138" s="38">
        <v>3593.75</v>
      </c>
      <c r="G138" s="185"/>
      <c r="H138" s="188"/>
      <c r="I138" s="17">
        <v>2</v>
      </c>
      <c r="J138" s="45">
        <v>626.875</v>
      </c>
      <c r="L138" s="185"/>
      <c r="M138" s="188"/>
      <c r="N138" s="11">
        <v>4</v>
      </c>
      <c r="O138" s="45">
        <v>7850</v>
      </c>
    </row>
    <row r="139" spans="2:15" x14ac:dyDescent="0.25">
      <c r="B139" s="185"/>
      <c r="C139" s="188"/>
      <c r="D139" s="17">
        <v>31</v>
      </c>
      <c r="E139" s="38">
        <v>9333.3333333333339</v>
      </c>
      <c r="G139" s="185"/>
      <c r="H139" s="188"/>
      <c r="I139" s="17">
        <v>3</v>
      </c>
      <c r="J139" s="45">
        <v>864.5454545454545</v>
      </c>
      <c r="L139" s="185"/>
      <c r="M139" s="188"/>
      <c r="N139" s="11">
        <v>5</v>
      </c>
      <c r="O139" s="45">
        <v>7450</v>
      </c>
    </row>
    <row r="140" spans="2:15" x14ac:dyDescent="0.25">
      <c r="B140" s="185"/>
      <c r="C140" s="188" t="s">
        <v>10</v>
      </c>
      <c r="D140" s="17">
        <v>1</v>
      </c>
      <c r="E140" s="38">
        <v>2666.6666666666665</v>
      </c>
      <c r="G140" s="185"/>
      <c r="H140" s="188"/>
      <c r="I140" s="17">
        <v>4</v>
      </c>
      <c r="J140" s="45">
        <v>1140.2</v>
      </c>
      <c r="L140" s="185"/>
      <c r="M140" s="188"/>
      <c r="N140" s="11">
        <v>6</v>
      </c>
      <c r="O140" s="45">
        <v>7450</v>
      </c>
    </row>
    <row r="141" spans="2:15" x14ac:dyDescent="0.25">
      <c r="B141" s="185"/>
      <c r="C141" s="188"/>
      <c r="D141" s="17">
        <v>2</v>
      </c>
      <c r="E141" s="38">
        <v>2500</v>
      </c>
      <c r="G141" s="185"/>
      <c r="H141" s="188"/>
      <c r="I141" s="17">
        <v>5</v>
      </c>
      <c r="J141" s="45">
        <v>765.06666666666672</v>
      </c>
      <c r="L141" s="185"/>
      <c r="M141" s="188"/>
      <c r="N141" s="11">
        <v>7</v>
      </c>
      <c r="O141" s="45">
        <v>7450</v>
      </c>
    </row>
    <row r="142" spans="2:15" x14ac:dyDescent="0.25">
      <c r="B142" s="185"/>
      <c r="C142" s="188"/>
      <c r="D142" s="17">
        <v>4</v>
      </c>
      <c r="E142" s="38">
        <v>2500</v>
      </c>
      <c r="G142" s="185"/>
      <c r="H142" s="188"/>
      <c r="I142" s="17">
        <v>6</v>
      </c>
      <c r="J142" s="45">
        <v>776.72727272727275</v>
      </c>
      <c r="L142" s="185"/>
      <c r="M142" s="188"/>
      <c r="N142" s="11">
        <v>8</v>
      </c>
      <c r="O142" s="45">
        <v>7550</v>
      </c>
    </row>
    <row r="143" spans="2:15" x14ac:dyDescent="0.25">
      <c r="B143" s="185"/>
      <c r="C143" s="188"/>
      <c r="D143" s="17">
        <v>5</v>
      </c>
      <c r="E143" s="38">
        <v>3035.25</v>
      </c>
      <c r="G143" s="185"/>
      <c r="H143" s="188"/>
      <c r="I143" s="17">
        <v>7</v>
      </c>
      <c r="J143" s="45">
        <v>868.2</v>
      </c>
      <c r="L143" s="185"/>
      <c r="M143" s="188"/>
      <c r="N143" s="11">
        <v>9</v>
      </c>
      <c r="O143" s="45">
        <v>7650</v>
      </c>
    </row>
    <row r="144" spans="2:15" x14ac:dyDescent="0.25">
      <c r="B144" s="185"/>
      <c r="C144" s="188"/>
      <c r="D144" s="17">
        <v>10</v>
      </c>
      <c r="E144" s="38">
        <v>3233</v>
      </c>
      <c r="G144" s="185"/>
      <c r="H144" s="188"/>
      <c r="I144" s="17">
        <v>8</v>
      </c>
      <c r="J144" s="45">
        <v>1054.8</v>
      </c>
      <c r="L144" s="185"/>
      <c r="M144" s="188"/>
      <c r="N144" s="11">
        <v>10</v>
      </c>
      <c r="O144" s="45">
        <v>3500</v>
      </c>
    </row>
    <row r="145" spans="2:15" x14ac:dyDescent="0.25">
      <c r="B145" s="185"/>
      <c r="C145" s="188"/>
      <c r="D145" s="17">
        <v>11</v>
      </c>
      <c r="E145" s="38">
        <v>2240</v>
      </c>
      <c r="G145" s="185"/>
      <c r="H145" s="188"/>
      <c r="I145" s="17">
        <v>9</v>
      </c>
      <c r="J145" s="45">
        <v>636</v>
      </c>
      <c r="L145" s="185"/>
      <c r="M145" s="188"/>
      <c r="N145" s="11">
        <v>11</v>
      </c>
      <c r="O145" s="45">
        <v>7600</v>
      </c>
    </row>
    <row r="146" spans="2:15" x14ac:dyDescent="0.25">
      <c r="B146" s="185"/>
      <c r="C146" s="188"/>
      <c r="D146" s="17">
        <v>12</v>
      </c>
      <c r="E146" s="38">
        <v>9600</v>
      </c>
      <c r="G146" s="185"/>
      <c r="H146" s="188"/>
      <c r="I146" s="17">
        <v>10</v>
      </c>
      <c r="J146" s="45">
        <v>687.83333333333337</v>
      </c>
      <c r="L146" s="185"/>
      <c r="M146" s="188"/>
      <c r="N146" s="11">
        <v>12</v>
      </c>
      <c r="O146" s="45">
        <v>7600</v>
      </c>
    </row>
    <row r="147" spans="2:15" x14ac:dyDescent="0.25">
      <c r="B147" s="185"/>
      <c r="C147" s="188"/>
      <c r="D147" s="17">
        <v>13</v>
      </c>
      <c r="E147" s="38">
        <v>1775</v>
      </c>
      <c r="G147" s="185"/>
      <c r="H147" s="188"/>
      <c r="I147" s="17">
        <v>11</v>
      </c>
      <c r="J147" s="45">
        <v>704</v>
      </c>
      <c r="L147" s="185"/>
      <c r="M147" s="188"/>
      <c r="N147" s="11">
        <v>13</v>
      </c>
      <c r="O147" s="45">
        <v>7600</v>
      </c>
    </row>
    <row r="148" spans="2:15" x14ac:dyDescent="0.25">
      <c r="B148" s="185"/>
      <c r="C148" s="188"/>
      <c r="D148" s="17">
        <v>14</v>
      </c>
      <c r="E148" s="38">
        <v>6226.5</v>
      </c>
      <c r="G148" s="185"/>
      <c r="H148" s="188"/>
      <c r="I148" s="17">
        <v>12</v>
      </c>
      <c r="J148" s="45">
        <v>718.75</v>
      </c>
      <c r="L148" s="185"/>
      <c r="M148" s="188"/>
      <c r="N148" s="11">
        <v>14</v>
      </c>
      <c r="O148" s="45">
        <v>7600</v>
      </c>
    </row>
    <row r="149" spans="2:15" x14ac:dyDescent="0.25">
      <c r="B149" s="185"/>
      <c r="C149" s="188"/>
      <c r="D149" s="17">
        <v>15</v>
      </c>
      <c r="E149" s="38">
        <v>25964</v>
      </c>
      <c r="G149" s="185"/>
      <c r="H149" s="188"/>
      <c r="I149" s="17">
        <v>13</v>
      </c>
      <c r="J149" s="45">
        <v>733.85714285714289</v>
      </c>
      <c r="L149" s="185"/>
      <c r="M149" s="188"/>
      <c r="N149" s="11">
        <v>15</v>
      </c>
      <c r="O149" s="45">
        <v>5382</v>
      </c>
    </row>
    <row r="150" spans="2:15" x14ac:dyDescent="0.25">
      <c r="B150" s="185"/>
      <c r="C150" s="188"/>
      <c r="D150" s="17">
        <v>17</v>
      </c>
      <c r="E150" s="38">
        <v>5000</v>
      </c>
      <c r="G150" s="185"/>
      <c r="H150" s="188"/>
      <c r="I150" s="17">
        <v>14</v>
      </c>
      <c r="J150" s="45">
        <v>1008.3333333333334</v>
      </c>
      <c r="L150" s="185"/>
      <c r="M150" s="188"/>
      <c r="N150" s="11">
        <v>16</v>
      </c>
      <c r="O150" s="45">
        <v>7700</v>
      </c>
    </row>
    <row r="151" spans="2:15" x14ac:dyDescent="0.25">
      <c r="B151" s="185"/>
      <c r="C151" s="188"/>
      <c r="D151" s="17">
        <v>18</v>
      </c>
      <c r="E151" s="38">
        <v>3328.5</v>
      </c>
      <c r="G151" s="185"/>
      <c r="H151" s="188"/>
      <c r="I151" s="17">
        <v>15</v>
      </c>
      <c r="J151" s="45">
        <v>504.57142857142856</v>
      </c>
      <c r="L151" s="185"/>
      <c r="M151" s="188"/>
      <c r="N151" s="11">
        <v>17</v>
      </c>
      <c r="O151" s="45">
        <v>7850</v>
      </c>
    </row>
    <row r="152" spans="2:15" x14ac:dyDescent="0.25">
      <c r="B152" s="185"/>
      <c r="C152" s="188"/>
      <c r="D152" s="17">
        <v>19</v>
      </c>
      <c r="E152" s="38">
        <v>5000</v>
      </c>
      <c r="G152" s="185"/>
      <c r="H152" s="188"/>
      <c r="I152" s="17">
        <v>16</v>
      </c>
      <c r="J152" s="45">
        <v>958.5</v>
      </c>
      <c r="L152" s="185"/>
      <c r="M152" s="188"/>
      <c r="N152" s="11">
        <v>18</v>
      </c>
      <c r="O152" s="45">
        <v>8200</v>
      </c>
    </row>
    <row r="153" spans="2:15" x14ac:dyDescent="0.25">
      <c r="B153" s="185"/>
      <c r="C153" s="188"/>
      <c r="D153" s="17">
        <v>20</v>
      </c>
      <c r="E153" s="38">
        <v>3400</v>
      </c>
      <c r="G153" s="185"/>
      <c r="H153" s="188"/>
      <c r="I153" s="17">
        <v>17</v>
      </c>
      <c r="J153" s="45">
        <v>1811.5</v>
      </c>
      <c r="L153" s="185"/>
      <c r="M153" s="188"/>
      <c r="N153" s="11">
        <v>19</v>
      </c>
      <c r="O153" s="45">
        <v>8200</v>
      </c>
    </row>
    <row r="154" spans="2:15" x14ac:dyDescent="0.25">
      <c r="B154" s="185"/>
      <c r="C154" s="188"/>
      <c r="D154" s="17">
        <v>21</v>
      </c>
      <c r="E154" s="38">
        <v>3350</v>
      </c>
      <c r="G154" s="185"/>
      <c r="H154" s="188"/>
      <c r="I154" s="17">
        <v>18</v>
      </c>
      <c r="J154" s="45">
        <v>2368.0833333333335</v>
      </c>
      <c r="L154" s="185"/>
      <c r="M154" s="188"/>
      <c r="N154" s="11">
        <v>20</v>
      </c>
      <c r="O154" s="45">
        <v>8100</v>
      </c>
    </row>
    <row r="155" spans="2:15" x14ac:dyDescent="0.25">
      <c r="B155" s="185"/>
      <c r="C155" s="188"/>
      <c r="D155" s="17">
        <v>22</v>
      </c>
      <c r="E155" s="38">
        <v>2900</v>
      </c>
      <c r="G155" s="185"/>
      <c r="H155" s="188"/>
      <c r="I155" s="17">
        <v>19</v>
      </c>
      <c r="J155" s="45">
        <v>1888.5333333333333</v>
      </c>
      <c r="L155" s="185"/>
      <c r="M155" s="188"/>
      <c r="N155" s="11">
        <v>21</v>
      </c>
      <c r="O155" s="45">
        <v>7900</v>
      </c>
    </row>
    <row r="156" spans="2:15" x14ac:dyDescent="0.25">
      <c r="B156" s="185"/>
      <c r="C156" s="188"/>
      <c r="D156" s="17">
        <v>23</v>
      </c>
      <c r="E156" s="38">
        <v>3600</v>
      </c>
      <c r="G156" s="185"/>
      <c r="H156" s="188"/>
      <c r="I156" s="17">
        <v>20</v>
      </c>
      <c r="J156" s="45">
        <v>628.70000000000005</v>
      </c>
      <c r="L156" s="185"/>
      <c r="M156" s="188"/>
      <c r="N156" s="11">
        <v>22</v>
      </c>
      <c r="O156" s="45">
        <v>7820</v>
      </c>
    </row>
    <row r="157" spans="2:15" x14ac:dyDescent="0.25">
      <c r="B157" s="185"/>
      <c r="C157" s="188"/>
      <c r="D157" s="17">
        <v>24</v>
      </c>
      <c r="E157" s="38">
        <v>3600</v>
      </c>
      <c r="G157" s="185"/>
      <c r="H157" s="188"/>
      <c r="I157" s="17">
        <v>21</v>
      </c>
      <c r="J157" s="45">
        <v>650.4</v>
      </c>
      <c r="L157" s="185"/>
      <c r="M157" s="188"/>
      <c r="N157" s="11">
        <v>23</v>
      </c>
      <c r="O157" s="45">
        <v>4400</v>
      </c>
    </row>
    <row r="158" spans="2:15" x14ac:dyDescent="0.25">
      <c r="B158" s="185"/>
      <c r="C158" s="188"/>
      <c r="D158" s="17">
        <v>25</v>
      </c>
      <c r="E158" s="38">
        <v>4800</v>
      </c>
      <c r="G158" s="185"/>
      <c r="H158" s="188"/>
      <c r="I158" s="17">
        <v>22</v>
      </c>
      <c r="J158" s="45">
        <v>2011.6666666666667</v>
      </c>
      <c r="L158" s="185"/>
      <c r="M158" s="188"/>
      <c r="N158" s="11">
        <v>24</v>
      </c>
      <c r="O158" s="45">
        <v>3000</v>
      </c>
    </row>
    <row r="159" spans="2:15" x14ac:dyDescent="0.25">
      <c r="B159" s="185"/>
      <c r="C159" s="188"/>
      <c r="D159" s="17">
        <v>26</v>
      </c>
      <c r="E159" s="38">
        <v>6733.333333333333</v>
      </c>
      <c r="G159" s="185"/>
      <c r="H159" s="188"/>
      <c r="I159" s="17">
        <v>23</v>
      </c>
      <c r="J159" s="45">
        <v>2364.0625</v>
      </c>
      <c r="L159" s="185"/>
      <c r="M159" s="188"/>
      <c r="N159" s="11">
        <v>25</v>
      </c>
      <c r="O159" s="45">
        <v>3000</v>
      </c>
    </row>
    <row r="160" spans="2:15" x14ac:dyDescent="0.25">
      <c r="B160" s="185"/>
      <c r="C160" s="188"/>
      <c r="D160" s="17">
        <v>27</v>
      </c>
      <c r="E160" s="38">
        <v>4871.5</v>
      </c>
      <c r="G160" s="185"/>
      <c r="H160" s="188"/>
      <c r="I160" s="17">
        <v>24</v>
      </c>
      <c r="J160" s="45">
        <v>2323</v>
      </c>
      <c r="L160" s="185"/>
      <c r="M160" s="188"/>
      <c r="N160" s="11">
        <v>26</v>
      </c>
      <c r="O160" s="45">
        <v>6133.333333333333</v>
      </c>
    </row>
    <row r="161" spans="2:15" x14ac:dyDescent="0.25">
      <c r="B161" s="185"/>
      <c r="C161" s="188"/>
      <c r="D161" s="17">
        <v>28</v>
      </c>
      <c r="E161" s="38">
        <v>2350</v>
      </c>
      <c r="G161" s="185"/>
      <c r="H161" s="188"/>
      <c r="I161" s="17">
        <v>25</v>
      </c>
      <c r="J161" s="45">
        <v>1342.8</v>
      </c>
      <c r="L161" s="185"/>
      <c r="M161" s="188"/>
      <c r="N161" s="11">
        <v>27</v>
      </c>
      <c r="O161" s="45">
        <v>6133.333333333333</v>
      </c>
    </row>
    <row r="162" spans="2:15" x14ac:dyDescent="0.25">
      <c r="B162" s="185"/>
      <c r="C162" s="188"/>
      <c r="D162" s="17">
        <v>29</v>
      </c>
      <c r="E162" s="38">
        <v>2852</v>
      </c>
      <c r="G162" s="185"/>
      <c r="H162" s="188"/>
      <c r="I162" s="17">
        <v>26</v>
      </c>
      <c r="J162" s="45">
        <v>1250.3793103448277</v>
      </c>
      <c r="L162" s="185"/>
      <c r="M162" s="188"/>
      <c r="N162" s="11">
        <v>28</v>
      </c>
      <c r="O162" s="45">
        <v>5187.5</v>
      </c>
    </row>
    <row r="163" spans="2:15" x14ac:dyDescent="0.25">
      <c r="B163" s="185"/>
      <c r="C163" s="188"/>
      <c r="D163" s="17">
        <v>30</v>
      </c>
      <c r="E163" s="38">
        <v>4500</v>
      </c>
      <c r="G163" s="185"/>
      <c r="H163" s="188"/>
      <c r="I163" s="17">
        <v>27</v>
      </c>
      <c r="J163" s="45">
        <v>735</v>
      </c>
      <c r="L163" s="185"/>
      <c r="M163" s="188"/>
      <c r="N163" s="11">
        <v>29</v>
      </c>
      <c r="O163" s="45">
        <v>6133.333333333333</v>
      </c>
    </row>
    <row r="164" spans="2:15" x14ac:dyDescent="0.25">
      <c r="B164" s="185"/>
      <c r="C164" s="188" t="s">
        <v>11</v>
      </c>
      <c r="D164" s="17">
        <v>1</v>
      </c>
      <c r="E164" s="38">
        <v>4500</v>
      </c>
      <c r="G164" s="185"/>
      <c r="H164" s="188"/>
      <c r="I164" s="17">
        <v>28</v>
      </c>
      <c r="J164" s="45">
        <v>1600</v>
      </c>
      <c r="L164" s="185"/>
      <c r="M164" s="188"/>
      <c r="N164" s="11">
        <v>30</v>
      </c>
      <c r="O164" s="45">
        <v>6100</v>
      </c>
    </row>
    <row r="165" spans="2:15" x14ac:dyDescent="0.25">
      <c r="B165" s="185"/>
      <c r="C165" s="188"/>
      <c r="D165" s="17">
        <v>2</v>
      </c>
      <c r="E165" s="38">
        <v>4500</v>
      </c>
      <c r="G165" s="185"/>
      <c r="H165" s="188"/>
      <c r="I165" s="17">
        <v>29</v>
      </c>
      <c r="J165" s="45">
        <v>1466.6666666666667</v>
      </c>
      <c r="L165" s="185"/>
      <c r="M165" s="188"/>
      <c r="N165" s="11">
        <v>31</v>
      </c>
      <c r="O165" s="45">
        <v>4916.666666666667</v>
      </c>
    </row>
    <row r="166" spans="2:15" x14ac:dyDescent="0.25">
      <c r="B166" s="185"/>
      <c r="C166" s="188"/>
      <c r="D166" s="17">
        <v>3</v>
      </c>
      <c r="E166" s="38">
        <v>4000</v>
      </c>
      <c r="G166" s="185"/>
      <c r="H166" s="188"/>
      <c r="I166" s="17">
        <v>30</v>
      </c>
      <c r="J166" s="45">
        <v>823.69230769230774</v>
      </c>
      <c r="L166" s="185"/>
      <c r="M166" s="188" t="s">
        <v>7</v>
      </c>
      <c r="N166" s="11">
        <v>1</v>
      </c>
      <c r="O166" s="45">
        <v>7450</v>
      </c>
    </row>
    <row r="167" spans="2:15" x14ac:dyDescent="0.25">
      <c r="B167" s="185"/>
      <c r="C167" s="188"/>
      <c r="D167" s="17">
        <v>4</v>
      </c>
      <c r="E167" s="38">
        <v>4000</v>
      </c>
      <c r="G167" s="185"/>
      <c r="H167" s="188"/>
      <c r="I167" s="17">
        <v>31</v>
      </c>
      <c r="J167" s="45">
        <v>1809.5714285714287</v>
      </c>
      <c r="L167" s="185"/>
      <c r="M167" s="188"/>
      <c r="N167" s="11">
        <v>2</v>
      </c>
      <c r="O167" s="45">
        <v>5394.333333333333</v>
      </c>
    </row>
    <row r="168" spans="2:15" x14ac:dyDescent="0.25">
      <c r="B168" s="185"/>
      <c r="C168" s="188"/>
      <c r="D168" s="17">
        <v>5</v>
      </c>
      <c r="E168" s="38">
        <v>5000</v>
      </c>
      <c r="G168" s="185"/>
      <c r="H168" s="188" t="s">
        <v>7</v>
      </c>
      <c r="I168" s="17">
        <v>1</v>
      </c>
      <c r="J168" s="45">
        <v>992.30769230769226</v>
      </c>
      <c r="L168" s="185"/>
      <c r="M168" s="188"/>
      <c r="N168" s="11">
        <v>3</v>
      </c>
      <c r="O168" s="45">
        <v>7450</v>
      </c>
    </row>
    <row r="169" spans="2:15" x14ac:dyDescent="0.25">
      <c r="B169" s="185"/>
      <c r="C169" s="188"/>
      <c r="D169" s="17">
        <v>6</v>
      </c>
      <c r="E169" s="38">
        <v>5000</v>
      </c>
      <c r="G169" s="185"/>
      <c r="H169" s="188"/>
      <c r="I169" s="17">
        <v>2</v>
      </c>
      <c r="J169" s="45">
        <v>1084.9583333333333</v>
      </c>
      <c r="L169" s="185"/>
      <c r="M169" s="188"/>
      <c r="N169" s="11">
        <v>4</v>
      </c>
      <c r="O169" s="45">
        <v>5000</v>
      </c>
    </row>
    <row r="170" spans="2:15" x14ac:dyDescent="0.25">
      <c r="B170" s="185"/>
      <c r="C170" s="188"/>
      <c r="D170" s="17">
        <v>7</v>
      </c>
      <c r="E170" s="38">
        <v>3000</v>
      </c>
      <c r="G170" s="185"/>
      <c r="H170" s="188"/>
      <c r="I170" s="17">
        <v>3</v>
      </c>
      <c r="J170" s="45">
        <v>1067.9230769230769</v>
      </c>
      <c r="L170" s="185"/>
      <c r="M170" s="188"/>
      <c r="N170" s="11">
        <v>5</v>
      </c>
      <c r="O170" s="45">
        <v>5333.333333333333</v>
      </c>
    </row>
    <row r="171" spans="2:15" x14ac:dyDescent="0.25">
      <c r="B171" s="185"/>
      <c r="C171" s="188"/>
      <c r="D171" s="17">
        <v>8</v>
      </c>
      <c r="E171" s="38">
        <v>4500</v>
      </c>
      <c r="G171" s="185"/>
      <c r="H171" s="188"/>
      <c r="I171" s="17">
        <v>4</v>
      </c>
      <c r="J171" s="45">
        <v>1149.75</v>
      </c>
      <c r="L171" s="185"/>
      <c r="M171" s="188"/>
      <c r="N171" s="11">
        <v>6</v>
      </c>
      <c r="O171" s="45">
        <v>6000</v>
      </c>
    </row>
    <row r="172" spans="2:15" x14ac:dyDescent="0.25">
      <c r="B172" s="185"/>
      <c r="C172" s="188"/>
      <c r="D172" s="17">
        <v>9</v>
      </c>
      <c r="E172" s="38">
        <v>4500</v>
      </c>
      <c r="G172" s="185"/>
      <c r="H172" s="188"/>
      <c r="I172" s="17">
        <v>5</v>
      </c>
      <c r="J172" s="45">
        <v>1216.909090909091</v>
      </c>
      <c r="L172" s="185"/>
      <c r="M172" s="188"/>
      <c r="N172" s="11">
        <v>7</v>
      </c>
      <c r="O172" s="45">
        <v>4500</v>
      </c>
    </row>
    <row r="173" spans="2:15" x14ac:dyDescent="0.25">
      <c r="B173" s="185"/>
      <c r="C173" s="188"/>
      <c r="D173" s="17">
        <v>10</v>
      </c>
      <c r="E173" s="38">
        <v>4500</v>
      </c>
      <c r="G173" s="185"/>
      <c r="H173" s="188"/>
      <c r="I173" s="17">
        <v>6</v>
      </c>
      <c r="J173" s="45">
        <v>1323.4</v>
      </c>
      <c r="L173" s="185"/>
      <c r="M173" s="188"/>
      <c r="N173" s="11">
        <v>8</v>
      </c>
      <c r="O173" s="45">
        <v>4500</v>
      </c>
    </row>
    <row r="174" spans="2:15" x14ac:dyDescent="0.25">
      <c r="B174" s="185"/>
      <c r="C174" s="188"/>
      <c r="D174" s="17">
        <v>11</v>
      </c>
      <c r="E174" s="38">
        <v>4500</v>
      </c>
      <c r="G174" s="185"/>
      <c r="H174" s="188"/>
      <c r="I174" s="17">
        <v>7</v>
      </c>
      <c r="J174" s="45">
        <v>1042.2666666666667</v>
      </c>
      <c r="L174" s="185"/>
      <c r="M174" s="188"/>
      <c r="N174" s="11">
        <v>9</v>
      </c>
      <c r="O174" s="45">
        <v>6000</v>
      </c>
    </row>
    <row r="175" spans="2:15" x14ac:dyDescent="0.25">
      <c r="B175" s="185"/>
      <c r="C175" s="188"/>
      <c r="D175" s="17">
        <v>12</v>
      </c>
      <c r="E175" s="38">
        <v>4500</v>
      </c>
      <c r="G175" s="185"/>
      <c r="H175" s="188"/>
      <c r="I175" s="17">
        <v>8</v>
      </c>
      <c r="J175" s="45">
        <v>1271.090909090909</v>
      </c>
      <c r="L175" s="185"/>
      <c r="M175" s="188"/>
      <c r="N175" s="11">
        <v>10</v>
      </c>
      <c r="O175" s="45">
        <v>6000</v>
      </c>
    </row>
    <row r="176" spans="2:15" x14ac:dyDescent="0.25">
      <c r="B176" s="185"/>
      <c r="C176" s="188"/>
      <c r="D176" s="17">
        <v>13</v>
      </c>
      <c r="E176" s="38">
        <v>4500</v>
      </c>
      <c r="G176" s="185"/>
      <c r="H176" s="188"/>
      <c r="I176" s="17">
        <v>9</v>
      </c>
      <c r="J176" s="45">
        <v>1001.6666666666666</v>
      </c>
      <c r="L176" s="185"/>
      <c r="M176" s="188"/>
      <c r="N176" s="11">
        <v>11</v>
      </c>
      <c r="O176" s="45">
        <v>6000</v>
      </c>
    </row>
    <row r="177" spans="2:15" x14ac:dyDescent="0.25">
      <c r="B177" s="185"/>
      <c r="C177" s="188"/>
      <c r="D177" s="17">
        <v>14</v>
      </c>
      <c r="E177" s="38">
        <v>3550</v>
      </c>
      <c r="G177" s="185"/>
      <c r="H177" s="188"/>
      <c r="I177" s="17">
        <v>10</v>
      </c>
      <c r="J177" s="45">
        <v>1206</v>
      </c>
      <c r="L177" s="185"/>
      <c r="M177" s="188"/>
      <c r="N177" s="11">
        <v>12</v>
      </c>
      <c r="O177" s="45">
        <v>6000</v>
      </c>
    </row>
    <row r="178" spans="2:15" x14ac:dyDescent="0.25">
      <c r="B178" s="185"/>
      <c r="C178" s="188"/>
      <c r="D178" s="17">
        <v>15</v>
      </c>
      <c r="E178" s="38">
        <v>7623.5</v>
      </c>
      <c r="G178" s="185"/>
      <c r="H178" s="188"/>
      <c r="I178" s="17">
        <v>11</v>
      </c>
      <c r="J178" s="45">
        <v>1313.2</v>
      </c>
      <c r="L178" s="185"/>
      <c r="M178" s="188"/>
      <c r="N178" s="11">
        <v>13</v>
      </c>
      <c r="O178" s="45">
        <v>4500</v>
      </c>
    </row>
    <row r="179" spans="2:15" x14ac:dyDescent="0.25">
      <c r="B179" s="185"/>
      <c r="C179" s="188"/>
      <c r="D179" s="17">
        <v>16</v>
      </c>
      <c r="E179" s="38">
        <v>4149.5</v>
      </c>
      <c r="G179" s="185"/>
      <c r="H179" s="188"/>
      <c r="I179" s="17">
        <v>12</v>
      </c>
      <c r="J179" s="45">
        <v>1186.2727272727273</v>
      </c>
      <c r="L179" s="185"/>
      <c r="M179" s="188"/>
      <c r="N179" s="11">
        <v>14</v>
      </c>
      <c r="O179" s="45">
        <v>4000</v>
      </c>
    </row>
    <row r="180" spans="2:15" x14ac:dyDescent="0.25">
      <c r="B180" s="185"/>
      <c r="C180" s="188"/>
      <c r="D180" s="17">
        <v>17</v>
      </c>
      <c r="E180" s="38">
        <v>5000</v>
      </c>
      <c r="G180" s="185"/>
      <c r="H180" s="188"/>
      <c r="I180" s="17">
        <v>13</v>
      </c>
      <c r="J180" s="45">
        <v>1330.6428571428571</v>
      </c>
      <c r="L180" s="185"/>
      <c r="M180" s="188"/>
      <c r="N180" s="11">
        <v>15</v>
      </c>
      <c r="O180" s="45">
        <v>4000</v>
      </c>
    </row>
    <row r="181" spans="2:15" x14ac:dyDescent="0.25">
      <c r="B181" s="185"/>
      <c r="C181" s="188"/>
      <c r="D181" s="17">
        <v>18</v>
      </c>
      <c r="E181" s="38">
        <v>4750</v>
      </c>
      <c r="G181" s="185"/>
      <c r="H181" s="188"/>
      <c r="I181" s="17">
        <v>14</v>
      </c>
      <c r="J181" s="45">
        <v>1363.3333333333333</v>
      </c>
      <c r="L181" s="185"/>
      <c r="M181" s="188"/>
      <c r="N181" s="11">
        <v>16</v>
      </c>
      <c r="O181" s="45">
        <v>4000</v>
      </c>
    </row>
    <row r="182" spans="2:15" x14ac:dyDescent="0.25">
      <c r="B182" s="185"/>
      <c r="C182" s="188"/>
      <c r="D182" s="17">
        <v>19</v>
      </c>
      <c r="E182" s="38">
        <v>6500</v>
      </c>
      <c r="G182" s="185"/>
      <c r="H182" s="188"/>
      <c r="I182" s="17">
        <v>15</v>
      </c>
      <c r="J182" s="45">
        <v>1059.090909090909</v>
      </c>
      <c r="L182" s="185"/>
      <c r="M182" s="188"/>
      <c r="N182" s="11">
        <v>17</v>
      </c>
      <c r="O182" s="45">
        <v>4000</v>
      </c>
    </row>
    <row r="183" spans="2:15" x14ac:dyDescent="0.25">
      <c r="B183" s="185"/>
      <c r="C183" s="188"/>
      <c r="D183" s="17">
        <v>20</v>
      </c>
      <c r="E183" s="38">
        <v>4250</v>
      </c>
      <c r="G183" s="185"/>
      <c r="H183" s="188"/>
      <c r="I183" s="17">
        <v>16</v>
      </c>
      <c r="J183" s="45">
        <v>1450.952380952381</v>
      </c>
      <c r="L183" s="185"/>
      <c r="M183" s="188"/>
      <c r="N183" s="11">
        <v>18</v>
      </c>
      <c r="O183" s="45">
        <v>4000</v>
      </c>
    </row>
    <row r="184" spans="2:15" x14ac:dyDescent="0.25">
      <c r="B184" s="185"/>
      <c r="C184" s="188"/>
      <c r="D184" s="17">
        <v>21</v>
      </c>
      <c r="E184" s="38">
        <v>6500</v>
      </c>
      <c r="G184" s="185"/>
      <c r="H184" s="188"/>
      <c r="I184" s="17">
        <v>17</v>
      </c>
      <c r="J184" s="45">
        <v>580.23076923076928</v>
      </c>
      <c r="L184" s="185"/>
      <c r="M184" s="188"/>
      <c r="N184" s="11">
        <v>19</v>
      </c>
      <c r="O184" s="45">
        <v>4000</v>
      </c>
    </row>
    <row r="185" spans="2:15" x14ac:dyDescent="0.25">
      <c r="B185" s="185"/>
      <c r="C185" s="188"/>
      <c r="D185" s="17">
        <v>22</v>
      </c>
      <c r="E185" s="38">
        <v>5000</v>
      </c>
      <c r="G185" s="185"/>
      <c r="H185" s="188"/>
      <c r="I185" s="17">
        <v>18</v>
      </c>
      <c r="J185" s="45">
        <v>1032.1666666666667</v>
      </c>
      <c r="L185" s="185"/>
      <c r="M185" s="188"/>
      <c r="N185" s="11">
        <v>20</v>
      </c>
      <c r="O185" s="45">
        <v>4750</v>
      </c>
    </row>
    <row r="186" spans="2:15" x14ac:dyDescent="0.25">
      <c r="B186" s="185"/>
      <c r="C186" s="188"/>
      <c r="D186" s="17">
        <v>23</v>
      </c>
      <c r="E186" s="38">
        <v>5000</v>
      </c>
      <c r="G186" s="185"/>
      <c r="H186" s="188"/>
      <c r="I186" s="17">
        <v>19</v>
      </c>
      <c r="J186" s="45">
        <v>1871.2727272727273</v>
      </c>
      <c r="L186" s="185"/>
      <c r="M186" s="188"/>
      <c r="N186" s="11">
        <v>21</v>
      </c>
      <c r="O186" s="45">
        <v>5000</v>
      </c>
    </row>
    <row r="187" spans="2:15" x14ac:dyDescent="0.25">
      <c r="B187" s="185"/>
      <c r="C187" s="188"/>
      <c r="D187" s="17">
        <v>24</v>
      </c>
      <c r="E187" s="38">
        <v>4500</v>
      </c>
      <c r="G187" s="185"/>
      <c r="H187" s="188"/>
      <c r="I187" s="17">
        <v>20</v>
      </c>
      <c r="J187" s="45">
        <v>1764.909090909091</v>
      </c>
      <c r="L187" s="185"/>
      <c r="M187" s="188"/>
      <c r="N187" s="11">
        <v>22</v>
      </c>
      <c r="O187" s="45">
        <v>5000</v>
      </c>
    </row>
    <row r="188" spans="2:15" x14ac:dyDescent="0.25">
      <c r="B188" s="185"/>
      <c r="C188" s="188"/>
      <c r="D188" s="17">
        <v>25</v>
      </c>
      <c r="E188" s="38">
        <v>4500</v>
      </c>
      <c r="G188" s="185"/>
      <c r="H188" s="188"/>
      <c r="I188" s="17">
        <v>21</v>
      </c>
      <c r="J188" s="45">
        <v>1671.4117647058824</v>
      </c>
      <c r="L188" s="185"/>
      <c r="M188" s="188"/>
      <c r="N188" s="11">
        <v>23</v>
      </c>
      <c r="O188" s="45">
        <v>4125</v>
      </c>
    </row>
    <row r="189" spans="2:15" x14ac:dyDescent="0.25">
      <c r="B189" s="185"/>
      <c r="C189" s="188"/>
      <c r="D189" s="17">
        <v>26</v>
      </c>
      <c r="E189" s="38">
        <v>11964.8</v>
      </c>
      <c r="G189" s="185"/>
      <c r="H189" s="188"/>
      <c r="I189" s="17">
        <v>22</v>
      </c>
      <c r="J189" s="45">
        <v>2018.2307692307693</v>
      </c>
      <c r="L189" s="185"/>
      <c r="M189" s="188"/>
      <c r="N189" s="11">
        <v>24</v>
      </c>
      <c r="O189" s="45">
        <v>4125</v>
      </c>
    </row>
    <row r="190" spans="2:15" x14ac:dyDescent="0.25">
      <c r="B190" s="185"/>
      <c r="C190" s="188"/>
      <c r="D190" s="17">
        <v>27</v>
      </c>
      <c r="E190" s="38">
        <v>4000</v>
      </c>
      <c r="G190" s="185"/>
      <c r="H190" s="188"/>
      <c r="I190" s="17">
        <v>23</v>
      </c>
      <c r="J190" s="45">
        <v>1662.5714285714287</v>
      </c>
      <c r="L190" s="185"/>
      <c r="M190" s="188"/>
      <c r="N190" s="11">
        <v>25</v>
      </c>
      <c r="O190" s="45">
        <v>4125</v>
      </c>
    </row>
    <row r="191" spans="2:15" x14ac:dyDescent="0.25">
      <c r="B191" s="185"/>
      <c r="C191" s="188"/>
      <c r="D191" s="17">
        <v>28</v>
      </c>
      <c r="E191" s="38">
        <v>4000</v>
      </c>
      <c r="G191" s="185"/>
      <c r="H191" s="188"/>
      <c r="I191" s="17">
        <v>24</v>
      </c>
      <c r="J191" s="45">
        <v>1723.1923076923076</v>
      </c>
      <c r="L191" s="185"/>
      <c r="M191" s="188"/>
      <c r="N191" s="11">
        <v>26</v>
      </c>
      <c r="O191" s="45">
        <v>4125</v>
      </c>
    </row>
    <row r="192" spans="2:15" x14ac:dyDescent="0.25">
      <c r="B192" s="185"/>
      <c r="C192" s="188"/>
      <c r="D192" s="17">
        <v>29</v>
      </c>
      <c r="E192" s="38">
        <v>5750</v>
      </c>
      <c r="G192" s="185"/>
      <c r="H192" s="188"/>
      <c r="I192" s="17">
        <v>25</v>
      </c>
      <c r="J192" s="45">
        <v>1268.5</v>
      </c>
      <c r="L192" s="185"/>
      <c r="M192" s="188"/>
      <c r="N192" s="11">
        <v>27</v>
      </c>
      <c r="O192" s="45">
        <v>3500</v>
      </c>
    </row>
    <row r="193" spans="2:15" x14ac:dyDescent="0.25">
      <c r="B193" s="185"/>
      <c r="C193" s="188"/>
      <c r="D193" s="17">
        <v>30</v>
      </c>
      <c r="E193" s="38">
        <v>5789.5</v>
      </c>
      <c r="G193" s="185"/>
      <c r="H193" s="188"/>
      <c r="I193" s="17">
        <v>26</v>
      </c>
      <c r="J193" s="45">
        <v>850.57142857142856</v>
      </c>
      <c r="L193" s="185"/>
      <c r="M193" s="188"/>
      <c r="N193" s="11">
        <v>28</v>
      </c>
      <c r="O193" s="45">
        <v>4000</v>
      </c>
    </row>
    <row r="194" spans="2:15" x14ac:dyDescent="0.25">
      <c r="B194" s="185"/>
      <c r="C194" s="188"/>
      <c r="D194" s="17">
        <v>31</v>
      </c>
      <c r="E194" s="38">
        <v>5000</v>
      </c>
      <c r="G194" s="185"/>
      <c r="H194" s="188"/>
      <c r="I194" s="17">
        <v>27</v>
      </c>
      <c r="J194" s="45">
        <v>922.36363636363637</v>
      </c>
      <c r="L194" s="185"/>
      <c r="M194" s="188"/>
      <c r="N194" s="11">
        <v>29</v>
      </c>
      <c r="O194" s="45">
        <v>3750</v>
      </c>
    </row>
    <row r="195" spans="2:15" x14ac:dyDescent="0.25">
      <c r="B195" s="185"/>
      <c r="C195" s="188" t="s">
        <v>12</v>
      </c>
      <c r="D195" s="17">
        <v>1</v>
      </c>
      <c r="E195" s="38">
        <v>5000</v>
      </c>
      <c r="G195" s="185"/>
      <c r="H195" s="188"/>
      <c r="I195" s="17">
        <v>28</v>
      </c>
      <c r="J195" s="45">
        <v>846.33333333333337</v>
      </c>
      <c r="L195" s="185"/>
      <c r="M195" s="188"/>
      <c r="N195" s="11">
        <v>30</v>
      </c>
      <c r="O195" s="45">
        <v>3500</v>
      </c>
    </row>
    <row r="196" spans="2:15" x14ac:dyDescent="0.25">
      <c r="B196" s="185"/>
      <c r="C196" s="188"/>
      <c r="D196" s="17">
        <v>2</v>
      </c>
      <c r="E196" s="38">
        <v>3200</v>
      </c>
      <c r="G196" s="185"/>
      <c r="H196" s="188"/>
      <c r="I196" s="17">
        <v>29</v>
      </c>
      <c r="J196" s="45">
        <v>1595.5</v>
      </c>
      <c r="L196" s="185"/>
      <c r="M196" s="188" t="s">
        <v>8</v>
      </c>
      <c r="N196" s="11">
        <v>1</v>
      </c>
      <c r="O196" s="45">
        <v>3500</v>
      </c>
    </row>
    <row r="197" spans="2:15" x14ac:dyDescent="0.25">
      <c r="B197" s="185"/>
      <c r="C197" s="188"/>
      <c r="D197" s="17">
        <v>3</v>
      </c>
      <c r="E197" s="38">
        <v>5000</v>
      </c>
      <c r="G197" s="185"/>
      <c r="H197" s="188"/>
      <c r="I197" s="17">
        <v>30</v>
      </c>
      <c r="J197" s="45">
        <v>692.27272727272725</v>
      </c>
      <c r="L197" s="185"/>
      <c r="M197" s="188"/>
      <c r="N197" s="11">
        <v>2</v>
      </c>
      <c r="O197" s="45">
        <v>3500</v>
      </c>
    </row>
    <row r="198" spans="2:15" x14ac:dyDescent="0.25">
      <c r="B198" s="185"/>
      <c r="C198" s="188"/>
      <c r="D198" s="17">
        <v>4</v>
      </c>
      <c r="E198" s="38">
        <v>4000</v>
      </c>
      <c r="G198" s="185"/>
      <c r="H198" s="188" t="s">
        <v>8</v>
      </c>
      <c r="I198" s="17">
        <v>1</v>
      </c>
      <c r="J198" s="45">
        <v>1261.4166666666667</v>
      </c>
      <c r="L198" s="185"/>
      <c r="M198" s="188"/>
      <c r="N198" s="11">
        <v>3</v>
      </c>
      <c r="O198" s="45">
        <v>3250</v>
      </c>
    </row>
    <row r="199" spans="2:15" x14ac:dyDescent="0.25">
      <c r="B199" s="185"/>
      <c r="C199" s="188"/>
      <c r="D199" s="17">
        <v>5</v>
      </c>
      <c r="E199" s="38">
        <v>5000</v>
      </c>
      <c r="G199" s="185"/>
      <c r="H199" s="188"/>
      <c r="I199" s="17">
        <v>2</v>
      </c>
      <c r="J199" s="45">
        <v>1526</v>
      </c>
      <c r="L199" s="185"/>
      <c r="M199" s="188"/>
      <c r="N199" s="11">
        <v>4</v>
      </c>
      <c r="O199" s="45">
        <v>3500</v>
      </c>
    </row>
    <row r="200" spans="2:15" x14ac:dyDescent="0.25">
      <c r="B200" s="185"/>
      <c r="C200" s="188"/>
      <c r="D200" s="17">
        <v>6</v>
      </c>
      <c r="E200" s="38">
        <v>4000</v>
      </c>
      <c r="G200" s="185"/>
      <c r="H200" s="188"/>
      <c r="I200" s="17">
        <v>3</v>
      </c>
      <c r="J200" s="45">
        <v>928.5</v>
      </c>
      <c r="L200" s="185"/>
      <c r="M200" s="188"/>
      <c r="N200" s="11">
        <v>5</v>
      </c>
      <c r="O200" s="45">
        <v>4500</v>
      </c>
    </row>
    <row r="201" spans="2:15" x14ac:dyDescent="0.25">
      <c r="B201" s="185"/>
      <c r="C201" s="188"/>
      <c r="D201" s="17">
        <v>7</v>
      </c>
      <c r="E201" s="38">
        <v>3333.3333333333335</v>
      </c>
      <c r="G201" s="185"/>
      <c r="H201" s="188"/>
      <c r="I201" s="17">
        <v>4</v>
      </c>
      <c r="J201" s="45">
        <v>952.72727272727275</v>
      </c>
      <c r="L201" s="185"/>
      <c r="M201" s="188"/>
      <c r="N201" s="11">
        <v>6</v>
      </c>
      <c r="O201" s="45">
        <v>3500</v>
      </c>
    </row>
    <row r="202" spans="2:15" x14ac:dyDescent="0.25">
      <c r="B202" s="185"/>
      <c r="C202" s="188"/>
      <c r="D202" s="17">
        <v>8</v>
      </c>
      <c r="E202" s="38">
        <v>2166.6666666666665</v>
      </c>
      <c r="G202" s="185"/>
      <c r="H202" s="188"/>
      <c r="I202" s="17">
        <v>5</v>
      </c>
      <c r="J202" s="45">
        <v>1072.5833333333333</v>
      </c>
      <c r="L202" s="185"/>
      <c r="M202" s="188"/>
      <c r="N202" s="11">
        <v>7</v>
      </c>
      <c r="O202" s="45">
        <v>4000</v>
      </c>
    </row>
    <row r="203" spans="2:15" x14ac:dyDescent="0.25">
      <c r="B203" s="185"/>
      <c r="C203" s="188"/>
      <c r="D203" s="17">
        <v>9</v>
      </c>
      <c r="E203" s="38">
        <v>4000</v>
      </c>
      <c r="G203" s="185"/>
      <c r="H203" s="188"/>
      <c r="I203" s="17">
        <v>6</v>
      </c>
      <c r="J203" s="45">
        <v>832.5333333333333</v>
      </c>
      <c r="L203" s="185"/>
      <c r="M203" s="188"/>
      <c r="N203" s="11">
        <v>8</v>
      </c>
      <c r="O203" s="45">
        <v>3250</v>
      </c>
    </row>
    <row r="204" spans="2:15" x14ac:dyDescent="0.25">
      <c r="B204" s="185"/>
      <c r="C204" s="188"/>
      <c r="D204" s="17">
        <v>11</v>
      </c>
      <c r="E204" s="38">
        <v>5000</v>
      </c>
      <c r="G204" s="185"/>
      <c r="H204" s="188"/>
      <c r="I204" s="17">
        <v>7</v>
      </c>
      <c r="J204" s="45">
        <v>1197.2631578947369</v>
      </c>
      <c r="L204" s="185"/>
      <c r="M204" s="188"/>
      <c r="N204" s="11">
        <v>9</v>
      </c>
      <c r="O204" s="45">
        <v>3500</v>
      </c>
    </row>
    <row r="205" spans="2:15" x14ac:dyDescent="0.25">
      <c r="B205" s="185"/>
      <c r="C205" s="188"/>
      <c r="D205" s="17">
        <v>12</v>
      </c>
      <c r="E205" s="38">
        <v>5000</v>
      </c>
      <c r="G205" s="185"/>
      <c r="H205" s="188"/>
      <c r="I205" s="17">
        <v>8</v>
      </c>
      <c r="J205" s="45">
        <v>704.25</v>
      </c>
      <c r="L205" s="185"/>
      <c r="M205" s="188"/>
      <c r="N205" s="11">
        <v>10</v>
      </c>
      <c r="O205" s="45">
        <v>5720</v>
      </c>
    </row>
    <row r="206" spans="2:15" x14ac:dyDescent="0.25">
      <c r="B206" s="185"/>
      <c r="C206" s="188"/>
      <c r="D206" s="17">
        <v>13</v>
      </c>
      <c r="E206" s="38">
        <v>4000</v>
      </c>
      <c r="G206" s="185"/>
      <c r="H206" s="188"/>
      <c r="I206" s="17">
        <v>9</v>
      </c>
      <c r="J206" s="45">
        <v>1858</v>
      </c>
      <c r="L206" s="185"/>
      <c r="M206" s="188"/>
      <c r="N206" s="11">
        <v>11</v>
      </c>
      <c r="O206" s="45">
        <v>3500</v>
      </c>
    </row>
    <row r="207" spans="2:15" x14ac:dyDescent="0.25">
      <c r="B207" s="185"/>
      <c r="C207" s="188"/>
      <c r="D207" s="17">
        <v>14</v>
      </c>
      <c r="E207" s="38">
        <v>3333.3333333333335</v>
      </c>
      <c r="G207" s="185"/>
      <c r="H207" s="188"/>
      <c r="I207" s="17">
        <v>10</v>
      </c>
      <c r="J207" s="45">
        <v>1187.3</v>
      </c>
      <c r="L207" s="185"/>
      <c r="M207" s="188"/>
      <c r="N207" s="11">
        <v>12</v>
      </c>
      <c r="O207" s="45">
        <v>3500</v>
      </c>
    </row>
    <row r="208" spans="2:15" x14ac:dyDescent="0.25">
      <c r="B208" s="185"/>
      <c r="C208" s="188"/>
      <c r="D208" s="17">
        <v>15</v>
      </c>
      <c r="E208" s="38">
        <v>4000</v>
      </c>
      <c r="G208" s="185"/>
      <c r="H208" s="188"/>
      <c r="I208" s="17">
        <v>11</v>
      </c>
      <c r="J208" s="45">
        <v>696.77777777777783</v>
      </c>
      <c r="L208" s="185"/>
      <c r="M208" s="188"/>
      <c r="N208" s="11">
        <v>13</v>
      </c>
      <c r="O208" s="45">
        <v>3500</v>
      </c>
    </row>
    <row r="209" spans="2:15" x14ac:dyDescent="0.25">
      <c r="B209" s="185"/>
      <c r="C209" s="188"/>
      <c r="D209" s="17">
        <v>16</v>
      </c>
      <c r="E209" s="38">
        <v>3534.3333333333335</v>
      </c>
      <c r="G209" s="185"/>
      <c r="H209" s="188"/>
      <c r="I209" s="17">
        <v>12</v>
      </c>
      <c r="J209" s="45">
        <v>980.33333333333337</v>
      </c>
      <c r="L209" s="185"/>
      <c r="M209" s="188"/>
      <c r="N209" s="11">
        <v>14</v>
      </c>
      <c r="O209" s="45">
        <v>3500</v>
      </c>
    </row>
    <row r="210" spans="2:15" x14ac:dyDescent="0.25">
      <c r="B210" s="185"/>
      <c r="C210" s="188"/>
      <c r="D210" s="17">
        <v>17</v>
      </c>
      <c r="E210" s="38">
        <v>3926.5</v>
      </c>
      <c r="G210" s="185"/>
      <c r="H210" s="188"/>
      <c r="I210" s="17">
        <v>13</v>
      </c>
      <c r="J210" s="45">
        <v>962.92</v>
      </c>
      <c r="L210" s="185"/>
      <c r="M210" s="188"/>
      <c r="N210" s="11">
        <v>15</v>
      </c>
      <c r="O210" s="45">
        <v>4666.666666666667</v>
      </c>
    </row>
    <row r="211" spans="2:15" x14ac:dyDescent="0.25">
      <c r="B211" s="185"/>
      <c r="C211" s="188"/>
      <c r="D211" s="17">
        <v>18</v>
      </c>
      <c r="E211" s="38">
        <v>5500</v>
      </c>
      <c r="G211" s="185"/>
      <c r="H211" s="188"/>
      <c r="I211" s="17">
        <v>14</v>
      </c>
      <c r="J211" s="45">
        <v>979.19047619047615</v>
      </c>
      <c r="L211" s="185"/>
      <c r="M211" s="188"/>
      <c r="N211" s="11">
        <v>16</v>
      </c>
      <c r="O211" s="45">
        <v>4666.666666666667</v>
      </c>
    </row>
    <row r="212" spans="2:15" x14ac:dyDescent="0.25">
      <c r="B212" s="185"/>
      <c r="C212" s="188"/>
      <c r="D212" s="17">
        <v>19</v>
      </c>
      <c r="E212" s="38">
        <v>4250</v>
      </c>
      <c r="G212" s="185"/>
      <c r="H212" s="188"/>
      <c r="I212" s="17">
        <v>15</v>
      </c>
      <c r="J212" s="45">
        <v>1321.3181818181818</v>
      </c>
      <c r="L212" s="185"/>
      <c r="M212" s="188"/>
      <c r="N212" s="11">
        <v>17</v>
      </c>
      <c r="O212" s="45">
        <v>4000</v>
      </c>
    </row>
    <row r="213" spans="2:15" x14ac:dyDescent="0.25">
      <c r="B213" s="185"/>
      <c r="C213" s="188"/>
      <c r="D213" s="17">
        <v>20</v>
      </c>
      <c r="E213" s="38">
        <v>3926.5</v>
      </c>
      <c r="G213" s="185"/>
      <c r="H213" s="188"/>
      <c r="I213" s="17">
        <v>16</v>
      </c>
      <c r="J213" s="45">
        <v>1050.8</v>
      </c>
      <c r="L213" s="185"/>
      <c r="M213" s="188"/>
      <c r="N213" s="11">
        <v>18</v>
      </c>
      <c r="O213" s="45">
        <v>4250</v>
      </c>
    </row>
    <row r="214" spans="2:15" x14ac:dyDescent="0.25">
      <c r="B214" s="185"/>
      <c r="C214" s="188"/>
      <c r="D214" s="17">
        <v>21</v>
      </c>
      <c r="E214" s="38">
        <v>3500</v>
      </c>
      <c r="G214" s="185"/>
      <c r="H214" s="188"/>
      <c r="I214" s="17">
        <v>17</v>
      </c>
      <c r="J214" s="45">
        <v>866.23076923076928</v>
      </c>
      <c r="L214" s="185"/>
      <c r="M214" s="188"/>
      <c r="N214" s="11">
        <v>19</v>
      </c>
      <c r="O214" s="45">
        <v>3750</v>
      </c>
    </row>
    <row r="215" spans="2:15" x14ac:dyDescent="0.25">
      <c r="B215" s="185"/>
      <c r="C215" s="188"/>
      <c r="D215" s="17">
        <v>22</v>
      </c>
      <c r="E215" s="38">
        <v>1625</v>
      </c>
      <c r="G215" s="185"/>
      <c r="H215" s="188"/>
      <c r="I215" s="17">
        <v>18</v>
      </c>
      <c r="J215" s="45">
        <v>745.90909090909088</v>
      </c>
      <c r="L215" s="185"/>
      <c r="M215" s="188"/>
      <c r="N215" s="11">
        <v>20</v>
      </c>
      <c r="O215" s="45">
        <v>2675</v>
      </c>
    </row>
    <row r="216" spans="2:15" x14ac:dyDescent="0.25">
      <c r="B216" s="185"/>
      <c r="C216" s="188"/>
      <c r="D216" s="17">
        <v>23</v>
      </c>
      <c r="E216" s="38">
        <v>2500</v>
      </c>
      <c r="G216" s="185"/>
      <c r="H216" s="188"/>
      <c r="I216" s="17">
        <v>19</v>
      </c>
      <c r="J216" s="45">
        <v>1535.7619047619048</v>
      </c>
      <c r="L216" s="185"/>
      <c r="M216" s="188"/>
      <c r="N216" s="11">
        <v>21</v>
      </c>
      <c r="O216" s="45">
        <v>2000</v>
      </c>
    </row>
    <row r="217" spans="2:15" x14ac:dyDescent="0.25">
      <c r="B217" s="185"/>
      <c r="C217" s="188"/>
      <c r="D217" s="17">
        <v>24</v>
      </c>
      <c r="E217" s="38">
        <v>1430</v>
      </c>
      <c r="G217" s="185"/>
      <c r="H217" s="188"/>
      <c r="I217" s="17">
        <v>20</v>
      </c>
      <c r="J217" s="45">
        <v>1037.4285714285713</v>
      </c>
      <c r="L217" s="185"/>
      <c r="M217" s="188"/>
      <c r="N217" s="11">
        <v>22</v>
      </c>
      <c r="O217" s="45">
        <v>2000</v>
      </c>
    </row>
    <row r="218" spans="2:15" x14ac:dyDescent="0.25">
      <c r="B218" s="185"/>
      <c r="C218" s="188"/>
      <c r="D218" s="17">
        <v>25</v>
      </c>
      <c r="E218" s="38">
        <v>4000</v>
      </c>
      <c r="G218" s="185"/>
      <c r="H218" s="188"/>
      <c r="I218" s="17">
        <v>21</v>
      </c>
      <c r="J218" s="45">
        <v>1328.6451612903227</v>
      </c>
      <c r="L218" s="185"/>
      <c r="M218" s="188"/>
      <c r="N218" s="11">
        <v>23</v>
      </c>
      <c r="O218" s="45">
        <v>2000</v>
      </c>
    </row>
    <row r="219" spans="2:15" x14ac:dyDescent="0.25">
      <c r="B219" s="185"/>
      <c r="C219" s="188"/>
      <c r="D219" s="17">
        <v>26</v>
      </c>
      <c r="E219" s="38">
        <v>4000</v>
      </c>
      <c r="G219" s="185"/>
      <c r="H219" s="188"/>
      <c r="I219" s="17">
        <v>22</v>
      </c>
      <c r="J219" s="45">
        <v>1142.2222222222222</v>
      </c>
      <c r="L219" s="185"/>
      <c r="M219" s="188"/>
      <c r="N219" s="11">
        <v>24</v>
      </c>
      <c r="O219" s="45">
        <v>2000</v>
      </c>
    </row>
    <row r="220" spans="2:15" x14ac:dyDescent="0.25">
      <c r="B220" s="185"/>
      <c r="C220" s="188"/>
      <c r="D220" s="17">
        <v>27</v>
      </c>
      <c r="E220" s="38">
        <v>2717</v>
      </c>
      <c r="G220" s="185"/>
      <c r="H220" s="188"/>
      <c r="I220" s="17">
        <v>23</v>
      </c>
      <c r="J220" s="45">
        <v>1941.2</v>
      </c>
      <c r="L220" s="185"/>
      <c r="M220" s="188"/>
      <c r="N220" s="11">
        <v>25</v>
      </c>
      <c r="O220" s="45">
        <v>2000</v>
      </c>
    </row>
    <row r="221" spans="2:15" x14ac:dyDescent="0.25">
      <c r="B221" s="185"/>
      <c r="C221" s="188"/>
      <c r="D221" s="17">
        <v>28</v>
      </c>
      <c r="E221" s="38">
        <v>2967</v>
      </c>
      <c r="G221" s="185"/>
      <c r="H221" s="188"/>
      <c r="I221" s="17">
        <v>24</v>
      </c>
      <c r="J221" s="45">
        <v>1533.0769230769231</v>
      </c>
      <c r="L221" s="185"/>
      <c r="M221" s="188"/>
      <c r="N221" s="11">
        <v>26</v>
      </c>
      <c r="O221" s="45">
        <v>2000</v>
      </c>
    </row>
    <row r="222" spans="2:15" x14ac:dyDescent="0.25">
      <c r="B222" s="185"/>
      <c r="C222" s="188"/>
      <c r="D222" s="17">
        <v>29</v>
      </c>
      <c r="E222" s="38">
        <v>5173</v>
      </c>
      <c r="G222" s="185"/>
      <c r="H222" s="188"/>
      <c r="I222" s="17">
        <v>25</v>
      </c>
      <c r="J222" s="45">
        <v>923</v>
      </c>
      <c r="L222" s="185"/>
      <c r="M222" s="188"/>
      <c r="N222" s="11">
        <v>27</v>
      </c>
      <c r="O222" s="45">
        <v>2000</v>
      </c>
    </row>
    <row r="223" spans="2:15" x14ac:dyDescent="0.25">
      <c r="B223" s="185"/>
      <c r="C223" s="188"/>
      <c r="D223" s="17">
        <v>30</v>
      </c>
      <c r="E223" s="38">
        <v>2184.7368421052633</v>
      </c>
      <c r="G223" s="185"/>
      <c r="H223" s="188"/>
      <c r="I223" s="17">
        <v>26</v>
      </c>
      <c r="J223" s="45">
        <v>1017.5</v>
      </c>
      <c r="L223" s="185"/>
      <c r="M223" s="188"/>
      <c r="N223" s="11">
        <v>28</v>
      </c>
      <c r="O223" s="45">
        <v>1833.3333333333333</v>
      </c>
    </row>
    <row r="224" spans="2:15" x14ac:dyDescent="0.25">
      <c r="B224" s="185"/>
      <c r="C224" s="188" t="s">
        <v>13</v>
      </c>
      <c r="D224" s="17">
        <v>1</v>
      </c>
      <c r="E224" s="38">
        <v>2000</v>
      </c>
      <c r="G224" s="185"/>
      <c r="H224" s="188"/>
      <c r="I224" s="17">
        <v>27</v>
      </c>
      <c r="J224" s="45">
        <v>850.66666666666663</v>
      </c>
      <c r="L224" s="185"/>
      <c r="M224" s="188"/>
      <c r="N224" s="11">
        <v>29</v>
      </c>
      <c r="O224" s="45">
        <v>1833.3333333333333</v>
      </c>
    </row>
    <row r="225" spans="2:15" x14ac:dyDescent="0.25">
      <c r="B225" s="185"/>
      <c r="C225" s="188"/>
      <c r="D225" s="17">
        <v>2</v>
      </c>
      <c r="E225" s="38">
        <v>3250</v>
      </c>
      <c r="G225" s="185"/>
      <c r="H225" s="188"/>
      <c r="I225" s="17">
        <v>28</v>
      </c>
      <c r="J225" s="45">
        <v>1092.7142857142858</v>
      </c>
      <c r="L225" s="185"/>
      <c r="M225" s="188"/>
      <c r="N225" s="11">
        <v>30</v>
      </c>
      <c r="O225" s="45">
        <v>2666.6666666666665</v>
      </c>
    </row>
    <row r="226" spans="2:15" x14ac:dyDescent="0.25">
      <c r="B226" s="185"/>
      <c r="C226" s="188"/>
      <c r="D226" s="17">
        <v>3</v>
      </c>
      <c r="E226" s="38">
        <v>3500</v>
      </c>
      <c r="G226" s="185"/>
      <c r="H226" s="188"/>
      <c r="I226" s="17">
        <v>29</v>
      </c>
      <c r="J226" s="45">
        <v>582.4</v>
      </c>
      <c r="L226" s="185"/>
      <c r="M226" s="188"/>
      <c r="N226" s="11">
        <v>31</v>
      </c>
      <c r="O226" s="45">
        <v>3000</v>
      </c>
    </row>
    <row r="227" spans="2:15" x14ac:dyDescent="0.25">
      <c r="B227" s="185"/>
      <c r="C227" s="188"/>
      <c r="D227" s="17">
        <v>4</v>
      </c>
      <c r="E227" s="38">
        <v>3904.5</v>
      </c>
      <c r="G227" s="185"/>
      <c r="H227" s="188"/>
      <c r="I227" s="17">
        <v>30</v>
      </c>
      <c r="J227" s="45">
        <v>1632.8</v>
      </c>
      <c r="L227" s="185"/>
      <c r="M227" s="188" t="s">
        <v>9</v>
      </c>
      <c r="N227" s="11">
        <v>1</v>
      </c>
      <c r="O227" s="45">
        <v>2500</v>
      </c>
    </row>
    <row r="228" spans="2:15" x14ac:dyDescent="0.25">
      <c r="B228" s="185"/>
      <c r="C228" s="188"/>
      <c r="D228" s="17">
        <v>5</v>
      </c>
      <c r="E228" s="38">
        <v>2179</v>
      </c>
      <c r="G228" s="185"/>
      <c r="H228" s="188"/>
      <c r="I228" s="17">
        <v>31</v>
      </c>
      <c r="J228" s="45">
        <v>1587.4615384615386</v>
      </c>
      <c r="L228" s="185"/>
      <c r="M228" s="188"/>
      <c r="N228" s="11">
        <v>2</v>
      </c>
      <c r="O228" s="45">
        <v>4000</v>
      </c>
    </row>
    <row r="229" spans="2:15" x14ac:dyDescent="0.25">
      <c r="B229" s="185"/>
      <c r="C229" s="188"/>
      <c r="D229" s="17">
        <v>6</v>
      </c>
      <c r="E229" s="38">
        <v>2991.5</v>
      </c>
      <c r="G229" s="185"/>
      <c r="H229" s="188" t="s">
        <v>9</v>
      </c>
      <c r="I229" s="17">
        <v>1</v>
      </c>
      <c r="J229" s="45">
        <v>499</v>
      </c>
      <c r="L229" s="185"/>
      <c r="M229" s="188"/>
      <c r="N229" s="11">
        <v>3</v>
      </c>
      <c r="O229" s="45">
        <v>2750</v>
      </c>
    </row>
    <row r="230" spans="2:15" x14ac:dyDescent="0.25">
      <c r="B230" s="185"/>
      <c r="C230" s="188"/>
      <c r="D230" s="17">
        <v>7</v>
      </c>
      <c r="E230" s="38">
        <v>2000</v>
      </c>
      <c r="G230" s="185"/>
      <c r="H230" s="188"/>
      <c r="I230" s="17">
        <v>2</v>
      </c>
      <c r="J230" s="45">
        <v>1187.578947368421</v>
      </c>
      <c r="L230" s="185"/>
      <c r="M230" s="188"/>
      <c r="N230" s="11">
        <v>4</v>
      </c>
      <c r="O230" s="45">
        <v>4500</v>
      </c>
    </row>
    <row r="231" spans="2:15" x14ac:dyDescent="0.25">
      <c r="B231" s="185"/>
      <c r="C231" s="188"/>
      <c r="D231" s="17">
        <v>8</v>
      </c>
      <c r="E231" s="38">
        <v>3250</v>
      </c>
      <c r="G231" s="185"/>
      <c r="H231" s="188"/>
      <c r="I231" s="17">
        <v>3</v>
      </c>
      <c r="J231" s="45">
        <v>785.11111111111109</v>
      </c>
      <c r="L231" s="185"/>
      <c r="M231" s="188"/>
      <c r="N231" s="11">
        <v>5</v>
      </c>
      <c r="O231" s="45">
        <v>4500</v>
      </c>
    </row>
    <row r="232" spans="2:15" x14ac:dyDescent="0.25">
      <c r="B232" s="185"/>
      <c r="C232" s="188"/>
      <c r="D232" s="17">
        <v>9</v>
      </c>
      <c r="E232" s="38">
        <v>3500</v>
      </c>
      <c r="G232" s="185"/>
      <c r="H232" s="188"/>
      <c r="I232" s="17">
        <v>4</v>
      </c>
      <c r="J232" s="45">
        <v>583</v>
      </c>
      <c r="L232" s="185"/>
      <c r="M232" s="188"/>
      <c r="N232" s="11">
        <v>6</v>
      </c>
      <c r="O232" s="45">
        <v>4250</v>
      </c>
    </row>
    <row r="233" spans="2:15" x14ac:dyDescent="0.25">
      <c r="B233" s="185"/>
      <c r="C233" s="188"/>
      <c r="D233" s="17">
        <v>10</v>
      </c>
      <c r="E233" s="38">
        <v>3500</v>
      </c>
      <c r="G233" s="185"/>
      <c r="H233" s="188"/>
      <c r="I233" s="17">
        <v>5</v>
      </c>
      <c r="J233" s="45">
        <v>696.94444444444446</v>
      </c>
      <c r="L233" s="185"/>
      <c r="M233" s="188"/>
      <c r="N233" s="11">
        <v>7</v>
      </c>
      <c r="O233" s="45">
        <v>4250</v>
      </c>
    </row>
    <row r="234" spans="2:15" x14ac:dyDescent="0.25">
      <c r="B234" s="185"/>
      <c r="C234" s="188"/>
      <c r="D234" s="17">
        <v>11</v>
      </c>
      <c r="E234" s="38">
        <v>3500</v>
      </c>
      <c r="G234" s="185"/>
      <c r="H234" s="188"/>
      <c r="I234" s="17">
        <v>6</v>
      </c>
      <c r="J234" s="45">
        <v>1602.75</v>
      </c>
      <c r="L234" s="185"/>
      <c r="M234" s="188"/>
      <c r="N234" s="11">
        <v>8</v>
      </c>
      <c r="O234" s="45">
        <v>4750</v>
      </c>
    </row>
    <row r="235" spans="2:15" x14ac:dyDescent="0.25">
      <c r="B235" s="185"/>
      <c r="C235" s="188"/>
      <c r="D235" s="17">
        <v>12</v>
      </c>
      <c r="E235" s="38">
        <v>4250</v>
      </c>
      <c r="G235" s="185"/>
      <c r="H235" s="188"/>
      <c r="I235" s="17">
        <v>7</v>
      </c>
      <c r="J235" s="45">
        <v>767.28571428571433</v>
      </c>
      <c r="L235" s="185"/>
      <c r="M235" s="188"/>
      <c r="N235" s="11">
        <v>9</v>
      </c>
      <c r="O235" s="45">
        <v>4750</v>
      </c>
    </row>
    <row r="236" spans="2:15" x14ac:dyDescent="0.25">
      <c r="B236" s="185"/>
      <c r="C236" s="188"/>
      <c r="D236" s="17">
        <v>13</v>
      </c>
      <c r="E236" s="38">
        <v>4500</v>
      </c>
      <c r="G236" s="185"/>
      <c r="H236" s="188"/>
      <c r="I236" s="17">
        <v>8</v>
      </c>
      <c r="J236" s="45">
        <v>752.86363636363637</v>
      </c>
      <c r="L236" s="185"/>
      <c r="M236" s="188"/>
      <c r="N236" s="11">
        <v>10</v>
      </c>
      <c r="O236" s="45">
        <v>4750</v>
      </c>
    </row>
    <row r="237" spans="2:15" x14ac:dyDescent="0.25">
      <c r="B237" s="185"/>
      <c r="C237" s="188"/>
      <c r="D237" s="17">
        <v>14</v>
      </c>
      <c r="E237" s="38">
        <v>7068</v>
      </c>
      <c r="G237" s="185"/>
      <c r="H237" s="188"/>
      <c r="I237" s="17">
        <v>9</v>
      </c>
      <c r="J237" s="45">
        <v>944.9655172413793</v>
      </c>
      <c r="L237" s="185"/>
      <c r="M237" s="188"/>
      <c r="N237" s="11">
        <v>11</v>
      </c>
      <c r="O237" s="45">
        <v>5000</v>
      </c>
    </row>
    <row r="238" spans="2:15" x14ac:dyDescent="0.25">
      <c r="B238" s="185"/>
      <c r="C238" s="188"/>
      <c r="D238" s="17">
        <v>15</v>
      </c>
      <c r="E238" s="38">
        <v>1100</v>
      </c>
      <c r="G238" s="185"/>
      <c r="H238" s="188"/>
      <c r="I238" s="17">
        <v>10</v>
      </c>
      <c r="J238" s="45">
        <v>1366.695652173913</v>
      </c>
      <c r="L238" s="185"/>
      <c r="M238" s="188"/>
      <c r="N238" s="11">
        <v>12</v>
      </c>
      <c r="O238" s="45">
        <v>5000</v>
      </c>
    </row>
    <row r="239" spans="2:15" x14ac:dyDescent="0.25">
      <c r="B239" s="185"/>
      <c r="C239" s="188"/>
      <c r="D239" s="17">
        <v>16</v>
      </c>
      <c r="E239" s="38">
        <v>5000</v>
      </c>
      <c r="G239" s="185"/>
      <c r="H239" s="188"/>
      <c r="I239" s="17">
        <v>11</v>
      </c>
      <c r="J239" s="45">
        <v>674.94285714285718</v>
      </c>
      <c r="L239" s="185"/>
      <c r="M239" s="188"/>
      <c r="N239" s="11">
        <v>13</v>
      </c>
      <c r="O239" s="45">
        <v>4000</v>
      </c>
    </row>
    <row r="240" spans="2:15" x14ac:dyDescent="0.25">
      <c r="B240" s="185"/>
      <c r="C240" s="188"/>
      <c r="D240" s="17">
        <v>19</v>
      </c>
      <c r="E240" s="38">
        <v>3193</v>
      </c>
      <c r="G240" s="185"/>
      <c r="H240" s="188"/>
      <c r="I240" s="17">
        <v>12</v>
      </c>
      <c r="J240" s="45">
        <v>789.9</v>
      </c>
      <c r="L240" s="185"/>
      <c r="M240" s="188"/>
      <c r="N240" s="11">
        <v>14</v>
      </c>
      <c r="O240" s="45">
        <v>5250</v>
      </c>
    </row>
    <row r="241" spans="2:15" x14ac:dyDescent="0.25">
      <c r="B241" s="185"/>
      <c r="C241" s="188"/>
      <c r="D241" s="17">
        <v>20</v>
      </c>
      <c r="E241" s="38">
        <v>6250</v>
      </c>
      <c r="G241" s="185"/>
      <c r="H241" s="188"/>
      <c r="I241" s="17">
        <v>13</v>
      </c>
      <c r="J241" s="45">
        <v>1746.090909090909</v>
      </c>
      <c r="L241" s="185"/>
      <c r="M241" s="188"/>
      <c r="N241" s="11">
        <v>15</v>
      </c>
      <c r="O241" s="45">
        <v>7250</v>
      </c>
    </row>
    <row r="242" spans="2:15" x14ac:dyDescent="0.25">
      <c r="B242" s="185"/>
      <c r="C242" s="188"/>
      <c r="D242" s="17">
        <v>22</v>
      </c>
      <c r="E242" s="38">
        <v>2333.3333333333335</v>
      </c>
      <c r="G242" s="185"/>
      <c r="H242" s="188"/>
      <c r="I242" s="17">
        <v>14</v>
      </c>
      <c r="J242" s="45">
        <v>1280.1923076923076</v>
      </c>
      <c r="L242" s="185"/>
      <c r="M242" s="188"/>
      <c r="N242" s="11">
        <v>16</v>
      </c>
      <c r="O242" s="45">
        <v>4800</v>
      </c>
    </row>
    <row r="243" spans="2:15" x14ac:dyDescent="0.25">
      <c r="B243" s="185"/>
      <c r="C243" s="188"/>
      <c r="D243" s="17">
        <v>23</v>
      </c>
      <c r="E243" s="38">
        <v>3166.6666666666665</v>
      </c>
      <c r="G243" s="185"/>
      <c r="H243" s="188"/>
      <c r="I243" s="17">
        <v>15</v>
      </c>
      <c r="J243" s="45">
        <v>1324.7333333333333</v>
      </c>
      <c r="L243" s="185"/>
      <c r="M243" s="188"/>
      <c r="N243" s="11">
        <v>17</v>
      </c>
      <c r="O243" s="45">
        <v>4315.1111111111113</v>
      </c>
    </row>
    <row r="244" spans="2:15" x14ac:dyDescent="0.25">
      <c r="B244" s="185"/>
      <c r="C244" s="188"/>
      <c r="D244" s="17">
        <v>24</v>
      </c>
      <c r="E244" s="38">
        <v>3166.6666666666665</v>
      </c>
      <c r="G244" s="185"/>
      <c r="H244" s="188"/>
      <c r="I244" s="17">
        <v>16</v>
      </c>
      <c r="J244" s="45">
        <v>1250.75</v>
      </c>
      <c r="L244" s="185"/>
      <c r="M244" s="188"/>
      <c r="N244" s="11">
        <v>18</v>
      </c>
      <c r="O244" s="45">
        <v>5250</v>
      </c>
    </row>
    <row r="245" spans="2:15" x14ac:dyDescent="0.25">
      <c r="B245" s="185"/>
      <c r="C245" s="188"/>
      <c r="D245" s="17">
        <v>25</v>
      </c>
      <c r="E245" s="38">
        <v>3166.6666666666665</v>
      </c>
      <c r="G245" s="185"/>
      <c r="H245" s="188"/>
      <c r="I245" s="17">
        <v>17</v>
      </c>
      <c r="J245" s="45">
        <v>953.125</v>
      </c>
      <c r="L245" s="185"/>
      <c r="M245" s="188"/>
      <c r="N245" s="11">
        <v>19</v>
      </c>
      <c r="O245" s="45">
        <v>5250</v>
      </c>
    </row>
    <row r="246" spans="2:15" x14ac:dyDescent="0.25">
      <c r="B246" s="185"/>
      <c r="C246" s="188"/>
      <c r="D246" s="17">
        <v>26</v>
      </c>
      <c r="E246" s="38">
        <v>3166.6666666666665</v>
      </c>
      <c r="G246" s="185"/>
      <c r="H246" s="188"/>
      <c r="I246" s="17">
        <v>18</v>
      </c>
      <c r="J246" s="45">
        <v>1353</v>
      </c>
      <c r="L246" s="185"/>
      <c r="M246" s="188"/>
      <c r="N246" s="11">
        <v>20</v>
      </c>
      <c r="O246" s="45">
        <v>5250</v>
      </c>
    </row>
    <row r="247" spans="2:15" x14ac:dyDescent="0.25">
      <c r="B247" s="185"/>
      <c r="C247" s="188"/>
      <c r="D247" s="17">
        <v>27</v>
      </c>
      <c r="E247" s="38">
        <v>10991</v>
      </c>
      <c r="G247" s="185"/>
      <c r="H247" s="188"/>
      <c r="I247" s="17">
        <v>19</v>
      </c>
      <c r="J247" s="45">
        <v>381.23529411764707</v>
      </c>
      <c r="L247" s="185"/>
      <c r="M247" s="188"/>
      <c r="N247" s="11">
        <v>21</v>
      </c>
      <c r="O247" s="45">
        <v>6000</v>
      </c>
    </row>
    <row r="248" spans="2:15" x14ac:dyDescent="0.25">
      <c r="B248" s="185"/>
      <c r="C248" s="188"/>
      <c r="D248" s="17">
        <v>28</v>
      </c>
      <c r="E248" s="38">
        <v>5500</v>
      </c>
      <c r="G248" s="185"/>
      <c r="H248" s="188"/>
      <c r="I248" s="17">
        <v>20</v>
      </c>
      <c r="J248" s="45">
        <v>877.2</v>
      </c>
      <c r="L248" s="185"/>
      <c r="M248" s="188"/>
      <c r="N248" s="11">
        <v>22</v>
      </c>
      <c r="O248" s="45">
        <v>4750</v>
      </c>
    </row>
    <row r="249" spans="2:15" ht="15.75" thickBot="1" x14ac:dyDescent="0.3">
      <c r="B249" s="186"/>
      <c r="C249" s="189"/>
      <c r="D249" s="39">
        <v>29</v>
      </c>
      <c r="E249" s="40">
        <v>5039</v>
      </c>
      <c r="G249" s="185"/>
      <c r="H249" s="188"/>
      <c r="I249" s="17">
        <v>21</v>
      </c>
      <c r="J249" s="45">
        <v>1071.6666666666667</v>
      </c>
      <c r="L249" s="185"/>
      <c r="M249" s="188"/>
      <c r="N249" s="11">
        <v>23</v>
      </c>
      <c r="O249" s="45">
        <v>4083.3333333333335</v>
      </c>
    </row>
    <row r="250" spans="2:15" x14ac:dyDescent="0.25">
      <c r="G250" s="185"/>
      <c r="H250" s="188"/>
      <c r="I250" s="17">
        <v>22</v>
      </c>
      <c r="J250" s="45">
        <v>1433.6666666666667</v>
      </c>
      <c r="L250" s="185"/>
      <c r="M250" s="188"/>
      <c r="N250" s="11">
        <v>24</v>
      </c>
      <c r="O250" s="45">
        <v>5577.7777777777774</v>
      </c>
    </row>
    <row r="251" spans="2:15" x14ac:dyDescent="0.25">
      <c r="G251" s="185"/>
      <c r="H251" s="188"/>
      <c r="I251" s="17">
        <v>23</v>
      </c>
      <c r="J251" s="45">
        <v>1177.3571428571429</v>
      </c>
      <c r="L251" s="185"/>
      <c r="M251" s="188"/>
      <c r="N251" s="11">
        <v>25</v>
      </c>
      <c r="O251" s="45">
        <v>5000</v>
      </c>
    </row>
    <row r="252" spans="2:15" x14ac:dyDescent="0.25">
      <c r="G252" s="185"/>
      <c r="H252" s="188"/>
      <c r="I252" s="17">
        <v>24</v>
      </c>
      <c r="J252" s="45">
        <v>1331.2941176470588</v>
      </c>
      <c r="L252" s="185"/>
      <c r="M252" s="188"/>
      <c r="N252" s="11">
        <v>26</v>
      </c>
      <c r="O252" s="45">
        <v>3707.4</v>
      </c>
    </row>
    <row r="253" spans="2:15" x14ac:dyDescent="0.25">
      <c r="G253" s="185"/>
      <c r="H253" s="188"/>
      <c r="I253" s="17">
        <v>25</v>
      </c>
      <c r="J253" s="45">
        <v>967</v>
      </c>
      <c r="L253" s="185"/>
      <c r="M253" s="188"/>
      <c r="N253" s="11">
        <v>27</v>
      </c>
      <c r="O253" s="45">
        <v>5000</v>
      </c>
    </row>
    <row r="254" spans="2:15" x14ac:dyDescent="0.25">
      <c r="G254" s="185"/>
      <c r="H254" s="188"/>
      <c r="I254" s="17">
        <v>26</v>
      </c>
      <c r="J254" s="45">
        <v>877</v>
      </c>
      <c r="L254" s="185"/>
      <c r="M254" s="188"/>
      <c r="N254" s="11">
        <v>28</v>
      </c>
      <c r="O254" s="45">
        <v>4518.6000000000004</v>
      </c>
    </row>
    <row r="255" spans="2:15" x14ac:dyDescent="0.25">
      <c r="G255" s="185"/>
      <c r="H255" s="188"/>
      <c r="I255" s="17">
        <v>27</v>
      </c>
      <c r="J255" s="45">
        <v>1378</v>
      </c>
      <c r="L255" s="185"/>
      <c r="M255" s="188"/>
      <c r="N255" s="11">
        <v>29</v>
      </c>
      <c r="O255" s="45">
        <v>5115.2</v>
      </c>
    </row>
    <row r="256" spans="2:15" x14ac:dyDescent="0.25">
      <c r="G256" s="185"/>
      <c r="H256" s="188"/>
      <c r="I256" s="17">
        <v>28</v>
      </c>
      <c r="J256" s="45">
        <v>1173</v>
      </c>
      <c r="L256" s="185"/>
      <c r="M256" s="188"/>
      <c r="N256" s="11">
        <v>30</v>
      </c>
      <c r="O256" s="45">
        <v>6400</v>
      </c>
    </row>
    <row r="257" spans="7:15" x14ac:dyDescent="0.25">
      <c r="G257" s="185"/>
      <c r="H257" s="188"/>
      <c r="I257" s="17">
        <v>29</v>
      </c>
      <c r="J257" s="45">
        <v>1156</v>
      </c>
      <c r="L257" s="185"/>
      <c r="M257" s="188"/>
      <c r="N257" s="11">
        <v>31</v>
      </c>
      <c r="O257" s="45">
        <v>4700</v>
      </c>
    </row>
    <row r="258" spans="7:15" x14ac:dyDescent="0.25">
      <c r="G258" s="185"/>
      <c r="H258" s="188"/>
      <c r="I258" s="17">
        <v>30</v>
      </c>
      <c r="J258" s="45">
        <v>977.17391304347825</v>
      </c>
      <c r="L258" s="185"/>
      <c r="M258" s="188" t="s">
        <v>10</v>
      </c>
      <c r="N258" s="11">
        <v>1</v>
      </c>
      <c r="O258" s="45">
        <v>4400</v>
      </c>
    </row>
    <row r="259" spans="7:15" x14ac:dyDescent="0.25">
      <c r="G259" s="185"/>
      <c r="H259" s="188"/>
      <c r="I259" s="17">
        <v>31</v>
      </c>
      <c r="J259" s="45">
        <v>2328.3157894736842</v>
      </c>
      <c r="L259" s="185"/>
      <c r="M259" s="188"/>
      <c r="N259" s="11">
        <v>2</v>
      </c>
      <c r="O259" s="45">
        <v>4400</v>
      </c>
    </row>
    <row r="260" spans="7:15" x14ac:dyDescent="0.25">
      <c r="G260" s="185"/>
      <c r="H260" s="188" t="s">
        <v>10</v>
      </c>
      <c r="I260" s="17">
        <v>1</v>
      </c>
      <c r="J260" s="45">
        <v>708.50980392156862</v>
      </c>
      <c r="L260" s="185"/>
      <c r="M260" s="188"/>
      <c r="N260" s="11">
        <v>3</v>
      </c>
      <c r="O260" s="45">
        <v>3500</v>
      </c>
    </row>
    <row r="261" spans="7:15" x14ac:dyDescent="0.25">
      <c r="G261" s="185"/>
      <c r="H261" s="188"/>
      <c r="I261" s="17">
        <v>2</v>
      </c>
      <c r="J261" s="45">
        <v>628.57142857142856</v>
      </c>
      <c r="L261" s="185"/>
      <c r="M261" s="188"/>
      <c r="N261" s="11">
        <v>4</v>
      </c>
      <c r="O261" s="45">
        <v>3600</v>
      </c>
    </row>
    <row r="262" spans="7:15" x14ac:dyDescent="0.25">
      <c r="G262" s="185"/>
      <c r="H262" s="188"/>
      <c r="I262" s="17">
        <v>3</v>
      </c>
      <c r="J262" s="45">
        <v>1882.8333333333333</v>
      </c>
      <c r="L262" s="185"/>
      <c r="M262" s="188"/>
      <c r="N262" s="11">
        <v>5</v>
      </c>
      <c r="O262" s="45">
        <v>3700</v>
      </c>
    </row>
    <row r="263" spans="7:15" x14ac:dyDescent="0.25">
      <c r="G263" s="185"/>
      <c r="H263" s="188"/>
      <c r="I263" s="17">
        <v>4</v>
      </c>
      <c r="J263" s="45">
        <v>948.82352941176475</v>
      </c>
      <c r="L263" s="185"/>
      <c r="M263" s="188"/>
      <c r="N263" s="11">
        <v>6</v>
      </c>
      <c r="O263" s="45">
        <v>4083.3333333333335</v>
      </c>
    </row>
    <row r="264" spans="7:15" x14ac:dyDescent="0.25">
      <c r="G264" s="185"/>
      <c r="H264" s="188"/>
      <c r="I264" s="17">
        <v>5</v>
      </c>
      <c r="J264" s="45">
        <v>791.11111111111109</v>
      </c>
      <c r="L264" s="185"/>
      <c r="M264" s="188"/>
      <c r="N264" s="11">
        <v>7</v>
      </c>
      <c r="O264" s="45">
        <v>5071.4285714285716</v>
      </c>
    </row>
    <row r="265" spans="7:15" x14ac:dyDescent="0.25">
      <c r="G265" s="185"/>
      <c r="H265" s="188"/>
      <c r="I265" s="17">
        <v>6</v>
      </c>
      <c r="J265" s="45">
        <v>1214.090909090909</v>
      </c>
      <c r="L265" s="185"/>
      <c r="M265" s="188"/>
      <c r="N265" s="11">
        <v>8</v>
      </c>
      <c r="O265" s="45">
        <v>4540</v>
      </c>
    </row>
    <row r="266" spans="7:15" x14ac:dyDescent="0.25">
      <c r="G266" s="185"/>
      <c r="H266" s="188"/>
      <c r="I266" s="17">
        <v>7</v>
      </c>
      <c r="J266" s="45">
        <v>1059.8666666666666</v>
      </c>
      <c r="L266" s="185"/>
      <c r="M266" s="188"/>
      <c r="N266" s="11">
        <v>9</v>
      </c>
      <c r="O266" s="45">
        <v>4800</v>
      </c>
    </row>
    <row r="267" spans="7:15" x14ac:dyDescent="0.25">
      <c r="G267" s="185"/>
      <c r="H267" s="188"/>
      <c r="I267" s="17">
        <v>8</v>
      </c>
      <c r="J267" s="45">
        <v>1219.5454545454545</v>
      </c>
      <c r="L267" s="185"/>
      <c r="M267" s="188"/>
      <c r="N267" s="11">
        <v>10</v>
      </c>
      <c r="O267" s="45">
        <v>5931.625</v>
      </c>
    </row>
    <row r="268" spans="7:15" x14ac:dyDescent="0.25">
      <c r="G268" s="185"/>
      <c r="H268" s="188"/>
      <c r="I268" s="17">
        <v>9</v>
      </c>
      <c r="J268" s="45">
        <v>1001</v>
      </c>
      <c r="L268" s="185"/>
      <c r="M268" s="188"/>
      <c r="N268" s="11">
        <v>11</v>
      </c>
      <c r="O268" s="45">
        <v>7682.166666666667</v>
      </c>
    </row>
    <row r="269" spans="7:15" x14ac:dyDescent="0.25">
      <c r="G269" s="185"/>
      <c r="H269" s="188"/>
      <c r="I269" s="17">
        <v>10</v>
      </c>
      <c r="J269" s="45">
        <v>1993.4</v>
      </c>
      <c r="L269" s="185"/>
      <c r="M269" s="188"/>
      <c r="N269" s="11">
        <v>12</v>
      </c>
      <c r="O269" s="45">
        <v>6699</v>
      </c>
    </row>
    <row r="270" spans="7:15" x14ac:dyDescent="0.25">
      <c r="G270" s="185"/>
      <c r="H270" s="188"/>
      <c r="I270" s="17">
        <v>11</v>
      </c>
      <c r="J270" s="45">
        <v>2126.8333333333335</v>
      </c>
      <c r="L270" s="185"/>
      <c r="M270" s="188"/>
      <c r="N270" s="11">
        <v>13</v>
      </c>
      <c r="O270" s="45">
        <v>6126</v>
      </c>
    </row>
    <row r="271" spans="7:15" x14ac:dyDescent="0.25">
      <c r="G271" s="185"/>
      <c r="H271" s="188"/>
      <c r="I271" s="17">
        <v>12</v>
      </c>
      <c r="J271" s="45">
        <v>2788.5882352941176</v>
      </c>
      <c r="L271" s="185"/>
      <c r="M271" s="188"/>
      <c r="N271" s="11">
        <v>14</v>
      </c>
      <c r="O271" s="45">
        <v>5911.625</v>
      </c>
    </row>
    <row r="272" spans="7:15" x14ac:dyDescent="0.25">
      <c r="G272" s="185"/>
      <c r="H272" s="188"/>
      <c r="I272" s="17">
        <v>13</v>
      </c>
      <c r="J272" s="45">
        <v>1988.2592592592594</v>
      </c>
      <c r="L272" s="185"/>
      <c r="M272" s="188"/>
      <c r="N272" s="11">
        <v>15</v>
      </c>
      <c r="O272" s="45">
        <v>7875</v>
      </c>
    </row>
    <row r="273" spans="7:15" x14ac:dyDescent="0.25">
      <c r="G273" s="185"/>
      <c r="H273" s="188"/>
      <c r="I273" s="17">
        <v>14</v>
      </c>
      <c r="J273" s="45">
        <v>1969.5238095238096</v>
      </c>
      <c r="L273" s="185"/>
      <c r="M273" s="188"/>
      <c r="N273" s="11">
        <v>16</v>
      </c>
      <c r="O273" s="45">
        <v>5875</v>
      </c>
    </row>
    <row r="274" spans="7:15" x14ac:dyDescent="0.25">
      <c r="G274" s="185"/>
      <c r="H274" s="188"/>
      <c r="I274" s="17">
        <v>15</v>
      </c>
      <c r="J274" s="45">
        <v>1071.1428571428571</v>
      </c>
      <c r="L274" s="185"/>
      <c r="M274" s="188"/>
      <c r="N274" s="11">
        <v>17</v>
      </c>
      <c r="O274" s="45">
        <v>7666.666666666667</v>
      </c>
    </row>
    <row r="275" spans="7:15" x14ac:dyDescent="0.25">
      <c r="G275" s="185"/>
      <c r="H275" s="188"/>
      <c r="I275" s="17">
        <v>16</v>
      </c>
      <c r="J275" s="45">
        <v>2235.875</v>
      </c>
      <c r="L275" s="185"/>
      <c r="M275" s="188"/>
      <c r="N275" s="11">
        <v>18</v>
      </c>
      <c r="O275" s="45">
        <v>4731.3999999999996</v>
      </c>
    </row>
    <row r="276" spans="7:15" x14ac:dyDescent="0.25">
      <c r="G276" s="185"/>
      <c r="H276" s="188"/>
      <c r="I276" s="17">
        <v>17</v>
      </c>
      <c r="J276" s="45">
        <v>2789.6666666666665</v>
      </c>
      <c r="L276" s="185"/>
      <c r="M276" s="188"/>
      <c r="N276" s="11">
        <v>19</v>
      </c>
      <c r="O276" s="45">
        <v>4750</v>
      </c>
    </row>
    <row r="277" spans="7:15" x14ac:dyDescent="0.25">
      <c r="G277" s="185"/>
      <c r="H277" s="188"/>
      <c r="I277" s="17">
        <v>18</v>
      </c>
      <c r="J277" s="45">
        <v>958</v>
      </c>
      <c r="L277" s="185"/>
      <c r="M277" s="188"/>
      <c r="N277" s="11">
        <v>20</v>
      </c>
      <c r="O277" s="45">
        <v>4750</v>
      </c>
    </row>
    <row r="278" spans="7:15" x14ac:dyDescent="0.25">
      <c r="G278" s="185"/>
      <c r="H278" s="188"/>
      <c r="I278" s="17">
        <v>19</v>
      </c>
      <c r="J278" s="45">
        <v>596.28571428571433</v>
      </c>
      <c r="L278" s="185"/>
      <c r="M278" s="188"/>
      <c r="N278" s="11">
        <v>21</v>
      </c>
      <c r="O278" s="45">
        <v>3750</v>
      </c>
    </row>
    <row r="279" spans="7:15" x14ac:dyDescent="0.25">
      <c r="G279" s="185"/>
      <c r="H279" s="188"/>
      <c r="I279" s="17">
        <v>20</v>
      </c>
      <c r="J279" s="45">
        <v>1059.8888888888889</v>
      </c>
      <c r="L279" s="185"/>
      <c r="M279" s="188"/>
      <c r="N279" s="11">
        <v>22</v>
      </c>
      <c r="O279" s="45">
        <v>3000</v>
      </c>
    </row>
    <row r="280" spans="7:15" x14ac:dyDescent="0.25">
      <c r="G280" s="185"/>
      <c r="H280" s="188"/>
      <c r="I280" s="17">
        <v>21</v>
      </c>
      <c r="J280" s="45">
        <v>1061.625</v>
      </c>
      <c r="L280" s="185"/>
      <c r="M280" s="188"/>
      <c r="N280" s="11">
        <v>23</v>
      </c>
      <c r="O280" s="45">
        <v>4500</v>
      </c>
    </row>
    <row r="281" spans="7:15" x14ac:dyDescent="0.25">
      <c r="G281" s="185"/>
      <c r="H281" s="188"/>
      <c r="I281" s="17">
        <v>22</v>
      </c>
      <c r="J281" s="45">
        <v>1076.948717948718</v>
      </c>
      <c r="L281" s="185"/>
      <c r="M281" s="188"/>
      <c r="N281" s="11">
        <v>24</v>
      </c>
      <c r="O281" s="45">
        <v>4750</v>
      </c>
    </row>
    <row r="282" spans="7:15" x14ac:dyDescent="0.25">
      <c r="G282" s="185"/>
      <c r="H282" s="188"/>
      <c r="I282" s="17">
        <v>23</v>
      </c>
      <c r="J282" s="45">
        <v>702.66666666666663</v>
      </c>
      <c r="L282" s="185"/>
      <c r="M282" s="188"/>
      <c r="N282" s="11">
        <v>25</v>
      </c>
      <c r="O282" s="45">
        <v>5250</v>
      </c>
    </row>
    <row r="283" spans="7:15" x14ac:dyDescent="0.25">
      <c r="G283" s="185"/>
      <c r="H283" s="188"/>
      <c r="I283" s="17">
        <v>24</v>
      </c>
      <c r="J283" s="45">
        <v>1715.5</v>
      </c>
      <c r="L283" s="185"/>
      <c r="M283" s="188"/>
      <c r="N283" s="11">
        <v>26</v>
      </c>
      <c r="O283" s="45">
        <v>2550</v>
      </c>
    </row>
    <row r="284" spans="7:15" x14ac:dyDescent="0.25">
      <c r="G284" s="185"/>
      <c r="H284" s="188"/>
      <c r="I284" s="17">
        <v>25</v>
      </c>
      <c r="J284" s="45">
        <v>678.23076923076928</v>
      </c>
      <c r="L284" s="185"/>
      <c r="M284" s="188"/>
      <c r="N284" s="11">
        <v>27</v>
      </c>
      <c r="O284" s="45">
        <v>2000</v>
      </c>
    </row>
    <row r="285" spans="7:15" x14ac:dyDescent="0.25">
      <c r="G285" s="185"/>
      <c r="H285" s="188"/>
      <c r="I285" s="17">
        <v>26</v>
      </c>
      <c r="J285" s="45">
        <v>835.93333333333328</v>
      </c>
      <c r="L285" s="185"/>
      <c r="M285" s="188"/>
      <c r="N285" s="11">
        <v>28</v>
      </c>
      <c r="O285" s="45">
        <v>2000</v>
      </c>
    </row>
    <row r="286" spans="7:15" x14ac:dyDescent="0.25">
      <c r="G286" s="185"/>
      <c r="H286" s="188"/>
      <c r="I286" s="17">
        <v>27</v>
      </c>
      <c r="J286" s="45">
        <v>882.64285714285711</v>
      </c>
      <c r="L286" s="185"/>
      <c r="M286" s="188"/>
      <c r="N286" s="11">
        <v>29</v>
      </c>
      <c r="O286" s="45">
        <v>2666.6666666666665</v>
      </c>
    </row>
    <row r="287" spans="7:15" x14ac:dyDescent="0.25">
      <c r="G287" s="185"/>
      <c r="H287" s="188"/>
      <c r="I287" s="17">
        <v>28</v>
      </c>
      <c r="J287" s="45">
        <v>1604.5</v>
      </c>
      <c r="L287" s="185"/>
      <c r="M287" s="188"/>
      <c r="N287" s="11">
        <v>30</v>
      </c>
      <c r="O287" s="45">
        <v>2125</v>
      </c>
    </row>
    <row r="288" spans="7:15" x14ac:dyDescent="0.25">
      <c r="G288" s="185"/>
      <c r="H288" s="188"/>
      <c r="I288" s="17">
        <v>29</v>
      </c>
      <c r="J288" s="45">
        <v>571</v>
      </c>
      <c r="L288" s="185"/>
      <c r="M288" s="188" t="s">
        <v>11</v>
      </c>
      <c r="N288" s="11">
        <v>1</v>
      </c>
      <c r="O288" s="45">
        <v>3500</v>
      </c>
    </row>
    <row r="289" spans="7:15" x14ac:dyDescent="0.25">
      <c r="G289" s="185"/>
      <c r="H289" s="188"/>
      <c r="I289" s="17">
        <v>30</v>
      </c>
      <c r="J289" s="45">
        <v>1426.5</v>
      </c>
      <c r="L289" s="185"/>
      <c r="M289" s="188"/>
      <c r="N289" s="11">
        <v>2</v>
      </c>
      <c r="O289" s="45">
        <v>3034</v>
      </c>
    </row>
    <row r="290" spans="7:15" x14ac:dyDescent="0.25">
      <c r="G290" s="185"/>
      <c r="H290" s="188" t="s">
        <v>11</v>
      </c>
      <c r="I290" s="17">
        <v>1</v>
      </c>
      <c r="J290" s="45">
        <v>1507.5714285714287</v>
      </c>
      <c r="L290" s="185"/>
      <c r="M290" s="188"/>
      <c r="N290" s="11">
        <v>3</v>
      </c>
      <c r="O290" s="45">
        <v>4140</v>
      </c>
    </row>
    <row r="291" spans="7:15" x14ac:dyDescent="0.25">
      <c r="G291" s="185"/>
      <c r="H291" s="188"/>
      <c r="I291" s="17">
        <v>2</v>
      </c>
      <c r="J291" s="45">
        <v>1104.9166666666667</v>
      </c>
      <c r="L291" s="185"/>
      <c r="M291" s="188"/>
      <c r="N291" s="11">
        <v>4</v>
      </c>
      <c r="O291" s="45">
        <v>3520</v>
      </c>
    </row>
    <row r="292" spans="7:15" x14ac:dyDescent="0.25">
      <c r="G292" s="185"/>
      <c r="H292" s="188"/>
      <c r="I292" s="17">
        <v>3</v>
      </c>
      <c r="J292" s="45">
        <v>2196.705882352941</v>
      </c>
      <c r="L292" s="185"/>
      <c r="M292" s="188"/>
      <c r="N292" s="11">
        <v>5</v>
      </c>
      <c r="O292" s="45">
        <v>4500</v>
      </c>
    </row>
    <row r="293" spans="7:15" x14ac:dyDescent="0.25">
      <c r="G293" s="185"/>
      <c r="H293" s="188"/>
      <c r="I293" s="17">
        <v>4</v>
      </c>
      <c r="J293" s="45">
        <v>1316.2352941176471</v>
      </c>
      <c r="L293" s="185"/>
      <c r="M293" s="188"/>
      <c r="N293" s="11">
        <v>6</v>
      </c>
      <c r="O293" s="45">
        <v>4258.3999999999996</v>
      </c>
    </row>
    <row r="294" spans="7:15" x14ac:dyDescent="0.25">
      <c r="G294" s="185"/>
      <c r="H294" s="188"/>
      <c r="I294" s="17">
        <v>5</v>
      </c>
      <c r="J294" s="45">
        <v>1464.1666666666667</v>
      </c>
      <c r="L294" s="185"/>
      <c r="M294" s="188"/>
      <c r="N294" s="11">
        <v>7</v>
      </c>
      <c r="O294" s="45">
        <v>4250</v>
      </c>
    </row>
    <row r="295" spans="7:15" x14ac:dyDescent="0.25">
      <c r="G295" s="185"/>
      <c r="H295" s="188"/>
      <c r="I295" s="17">
        <v>6</v>
      </c>
      <c r="J295" s="45">
        <v>697.22727272727275</v>
      </c>
      <c r="L295" s="185"/>
      <c r="M295" s="188"/>
      <c r="N295" s="11">
        <v>8</v>
      </c>
      <c r="O295" s="45">
        <v>5000</v>
      </c>
    </row>
    <row r="296" spans="7:15" x14ac:dyDescent="0.25">
      <c r="G296" s="185"/>
      <c r="H296" s="188"/>
      <c r="I296" s="17">
        <v>7</v>
      </c>
      <c r="J296" s="45">
        <v>1159.4000000000001</v>
      </c>
      <c r="L296" s="185"/>
      <c r="M296" s="188"/>
      <c r="N296" s="11">
        <v>9</v>
      </c>
      <c r="O296" s="45">
        <v>5000</v>
      </c>
    </row>
    <row r="297" spans="7:15" x14ac:dyDescent="0.25">
      <c r="G297" s="185"/>
      <c r="H297" s="188"/>
      <c r="I297" s="17">
        <v>8</v>
      </c>
      <c r="J297" s="45">
        <v>1913.6666666666667</v>
      </c>
      <c r="L297" s="185"/>
      <c r="M297" s="188"/>
      <c r="N297" s="11">
        <v>10</v>
      </c>
      <c r="O297" s="45">
        <v>5750</v>
      </c>
    </row>
    <row r="298" spans="7:15" x14ac:dyDescent="0.25">
      <c r="G298" s="185"/>
      <c r="H298" s="188"/>
      <c r="I298" s="17">
        <v>9</v>
      </c>
      <c r="J298" s="45">
        <v>1050.4166666666667</v>
      </c>
      <c r="L298" s="185"/>
      <c r="M298" s="188"/>
      <c r="N298" s="11">
        <v>11</v>
      </c>
      <c r="O298" s="45">
        <v>5750</v>
      </c>
    </row>
    <row r="299" spans="7:15" x14ac:dyDescent="0.25">
      <c r="G299" s="185"/>
      <c r="H299" s="188"/>
      <c r="I299" s="17">
        <v>10</v>
      </c>
      <c r="J299" s="45">
        <v>1008</v>
      </c>
      <c r="L299" s="185"/>
      <c r="M299" s="188"/>
      <c r="N299" s="11">
        <v>12</v>
      </c>
      <c r="O299" s="45">
        <v>5750</v>
      </c>
    </row>
    <row r="300" spans="7:15" x14ac:dyDescent="0.25">
      <c r="G300" s="185"/>
      <c r="H300" s="188"/>
      <c r="I300" s="17">
        <v>11</v>
      </c>
      <c r="J300" s="45">
        <v>1148</v>
      </c>
      <c r="L300" s="185"/>
      <c r="M300" s="188"/>
      <c r="N300" s="11">
        <v>13</v>
      </c>
      <c r="O300" s="45">
        <v>5279.4</v>
      </c>
    </row>
    <row r="301" spans="7:15" x14ac:dyDescent="0.25">
      <c r="G301" s="185"/>
      <c r="H301" s="188"/>
      <c r="I301" s="17">
        <v>12</v>
      </c>
      <c r="J301" s="45">
        <v>943.23809523809518</v>
      </c>
      <c r="L301" s="185"/>
      <c r="M301" s="188"/>
      <c r="N301" s="11">
        <v>14</v>
      </c>
      <c r="O301" s="45">
        <v>4800</v>
      </c>
    </row>
    <row r="302" spans="7:15" x14ac:dyDescent="0.25">
      <c r="G302" s="185"/>
      <c r="H302" s="188"/>
      <c r="I302" s="17">
        <v>13</v>
      </c>
      <c r="J302" s="45">
        <v>864.2</v>
      </c>
      <c r="L302" s="185"/>
      <c r="M302" s="188"/>
      <c r="N302" s="11">
        <v>15</v>
      </c>
      <c r="O302" s="45">
        <v>6549.4</v>
      </c>
    </row>
    <row r="303" spans="7:15" x14ac:dyDescent="0.25">
      <c r="G303" s="185"/>
      <c r="H303" s="188"/>
      <c r="I303" s="17">
        <v>14</v>
      </c>
      <c r="J303" s="45">
        <v>1253.2666666666667</v>
      </c>
      <c r="L303" s="185"/>
      <c r="M303" s="188"/>
      <c r="N303" s="11">
        <v>16</v>
      </c>
      <c r="O303" s="45">
        <v>6279.4</v>
      </c>
    </row>
    <row r="304" spans="7:15" x14ac:dyDescent="0.25">
      <c r="G304" s="185"/>
      <c r="H304" s="188"/>
      <c r="I304" s="17">
        <v>15</v>
      </c>
      <c r="J304" s="45">
        <v>2223.6666666666665</v>
      </c>
      <c r="L304" s="185"/>
      <c r="M304" s="188"/>
      <c r="N304" s="11">
        <v>17</v>
      </c>
      <c r="O304" s="45">
        <v>5000</v>
      </c>
    </row>
    <row r="305" spans="7:15" x14ac:dyDescent="0.25">
      <c r="G305" s="185"/>
      <c r="H305" s="188"/>
      <c r="I305" s="17">
        <v>16</v>
      </c>
      <c r="J305" s="45">
        <v>1704.7</v>
      </c>
      <c r="L305" s="185"/>
      <c r="M305" s="188"/>
      <c r="N305" s="11">
        <v>18</v>
      </c>
      <c r="O305" s="45">
        <v>4250</v>
      </c>
    </row>
    <row r="306" spans="7:15" x14ac:dyDescent="0.25">
      <c r="G306" s="185"/>
      <c r="H306" s="188"/>
      <c r="I306" s="17">
        <v>17</v>
      </c>
      <c r="J306" s="45">
        <v>1480.4615384615386</v>
      </c>
      <c r="L306" s="185"/>
      <c r="M306" s="188"/>
      <c r="N306" s="11">
        <v>19</v>
      </c>
      <c r="O306" s="45">
        <v>4250</v>
      </c>
    </row>
    <row r="307" spans="7:15" x14ac:dyDescent="0.25">
      <c r="G307" s="185"/>
      <c r="H307" s="188"/>
      <c r="I307" s="17">
        <v>18</v>
      </c>
      <c r="J307" s="45">
        <v>1603.7058823529412</v>
      </c>
      <c r="L307" s="185"/>
      <c r="M307" s="188"/>
      <c r="N307" s="11">
        <v>20</v>
      </c>
      <c r="O307" s="45">
        <v>5000</v>
      </c>
    </row>
    <row r="308" spans="7:15" x14ac:dyDescent="0.25">
      <c r="G308" s="185"/>
      <c r="H308" s="188"/>
      <c r="I308" s="17">
        <v>19</v>
      </c>
      <c r="J308" s="45">
        <v>1388.6</v>
      </c>
      <c r="L308" s="185"/>
      <c r="M308" s="188"/>
      <c r="N308" s="11">
        <v>21</v>
      </c>
      <c r="O308" s="45">
        <v>6333.333333333333</v>
      </c>
    </row>
    <row r="309" spans="7:15" x14ac:dyDescent="0.25">
      <c r="G309" s="185"/>
      <c r="H309" s="188"/>
      <c r="I309" s="17">
        <v>20</v>
      </c>
      <c r="J309" s="45">
        <v>983.36363636363637</v>
      </c>
      <c r="L309" s="185"/>
      <c r="M309" s="188"/>
      <c r="N309" s="11">
        <v>22</v>
      </c>
      <c r="O309" s="45">
        <v>4750</v>
      </c>
    </row>
    <row r="310" spans="7:15" x14ac:dyDescent="0.25">
      <c r="G310" s="185"/>
      <c r="H310" s="188"/>
      <c r="I310" s="17">
        <v>21</v>
      </c>
      <c r="J310" s="45">
        <v>2632.5714285714284</v>
      </c>
      <c r="L310" s="185"/>
      <c r="M310" s="188"/>
      <c r="N310" s="11">
        <v>23</v>
      </c>
      <c r="O310" s="45">
        <v>4750</v>
      </c>
    </row>
    <row r="311" spans="7:15" x14ac:dyDescent="0.25">
      <c r="G311" s="185"/>
      <c r="H311" s="188"/>
      <c r="I311" s="17">
        <v>22</v>
      </c>
      <c r="J311" s="45">
        <v>1970.125</v>
      </c>
      <c r="L311" s="185"/>
      <c r="M311" s="188"/>
      <c r="N311" s="11">
        <v>24</v>
      </c>
      <c r="O311" s="45">
        <v>4750</v>
      </c>
    </row>
    <row r="312" spans="7:15" x14ac:dyDescent="0.25">
      <c r="G312" s="185"/>
      <c r="H312" s="188"/>
      <c r="I312" s="17">
        <v>23</v>
      </c>
      <c r="J312" s="45">
        <v>1466.5</v>
      </c>
      <c r="L312" s="185"/>
      <c r="M312" s="188"/>
      <c r="N312" s="11">
        <v>26</v>
      </c>
      <c r="O312" s="45">
        <v>4750</v>
      </c>
    </row>
    <row r="313" spans="7:15" x14ac:dyDescent="0.25">
      <c r="G313" s="185"/>
      <c r="H313" s="188"/>
      <c r="I313" s="17">
        <v>24</v>
      </c>
      <c r="J313" s="45">
        <v>2175.4117647058824</v>
      </c>
      <c r="L313" s="185"/>
      <c r="M313" s="188"/>
      <c r="N313" s="11">
        <v>27</v>
      </c>
      <c r="O313" s="45">
        <v>5750</v>
      </c>
    </row>
    <row r="314" spans="7:15" x14ac:dyDescent="0.25">
      <c r="G314" s="185"/>
      <c r="H314" s="188"/>
      <c r="I314" s="17">
        <v>25</v>
      </c>
      <c r="J314" s="45">
        <v>1266.8461538461538</v>
      </c>
      <c r="L314" s="185"/>
      <c r="M314" s="188"/>
      <c r="N314" s="11">
        <v>28</v>
      </c>
      <c r="O314" s="45">
        <v>5000</v>
      </c>
    </row>
    <row r="315" spans="7:15" x14ac:dyDescent="0.25">
      <c r="G315" s="185"/>
      <c r="H315" s="188"/>
      <c r="I315" s="17">
        <v>26</v>
      </c>
      <c r="J315" s="45">
        <v>1454.4736842105262</v>
      </c>
      <c r="L315" s="185"/>
      <c r="M315" s="188"/>
      <c r="N315" s="11">
        <v>29</v>
      </c>
      <c r="O315" s="45">
        <v>5000</v>
      </c>
    </row>
    <row r="316" spans="7:15" x14ac:dyDescent="0.25">
      <c r="G316" s="185"/>
      <c r="H316" s="188"/>
      <c r="I316" s="17">
        <v>27</v>
      </c>
      <c r="J316" s="45">
        <v>902.69230769230774</v>
      </c>
      <c r="L316" s="185"/>
      <c r="M316" s="188"/>
      <c r="N316" s="11">
        <v>30</v>
      </c>
      <c r="O316" s="45">
        <v>3792.1111111111113</v>
      </c>
    </row>
    <row r="317" spans="7:15" x14ac:dyDescent="0.25">
      <c r="G317" s="185"/>
      <c r="H317" s="188"/>
      <c r="I317" s="17">
        <v>28</v>
      </c>
      <c r="J317" s="45">
        <v>2589.4</v>
      </c>
      <c r="L317" s="185"/>
      <c r="M317" s="188"/>
      <c r="N317" s="11">
        <v>31</v>
      </c>
      <c r="O317" s="45">
        <v>10083.333333333334</v>
      </c>
    </row>
    <row r="318" spans="7:15" x14ac:dyDescent="0.25">
      <c r="G318" s="185"/>
      <c r="H318" s="188"/>
      <c r="I318" s="17">
        <v>29</v>
      </c>
      <c r="J318" s="45">
        <v>1584.5</v>
      </c>
      <c r="L318" s="185"/>
      <c r="M318" s="188" t="s">
        <v>12</v>
      </c>
      <c r="N318" s="11">
        <v>1</v>
      </c>
      <c r="O318" s="45">
        <v>5000</v>
      </c>
    </row>
    <row r="319" spans="7:15" x14ac:dyDescent="0.25">
      <c r="G319" s="185"/>
      <c r="H319" s="188"/>
      <c r="I319" s="17">
        <v>30</v>
      </c>
      <c r="J319" s="45">
        <v>2405.7142857142858</v>
      </c>
      <c r="L319" s="185"/>
      <c r="M319" s="188"/>
      <c r="N319" s="11">
        <v>2</v>
      </c>
      <c r="O319" s="45">
        <v>5000</v>
      </c>
    </row>
    <row r="320" spans="7:15" x14ac:dyDescent="0.25">
      <c r="G320" s="185"/>
      <c r="H320" s="188"/>
      <c r="I320" s="17">
        <v>31</v>
      </c>
      <c r="J320" s="45">
        <v>1184.625</v>
      </c>
      <c r="L320" s="185"/>
      <c r="M320" s="188"/>
      <c r="N320" s="11">
        <v>3</v>
      </c>
      <c r="O320" s="45">
        <v>5250</v>
      </c>
    </row>
    <row r="321" spans="7:15" x14ac:dyDescent="0.25">
      <c r="G321" s="185"/>
      <c r="H321" s="188" t="s">
        <v>12</v>
      </c>
      <c r="I321" s="17">
        <v>1</v>
      </c>
      <c r="J321" s="45">
        <v>1685.4</v>
      </c>
      <c r="L321" s="185"/>
      <c r="M321" s="188"/>
      <c r="N321" s="11">
        <v>4</v>
      </c>
      <c r="O321" s="45">
        <v>6333.333333333333</v>
      </c>
    </row>
    <row r="322" spans="7:15" x14ac:dyDescent="0.25">
      <c r="G322" s="185"/>
      <c r="H322" s="188"/>
      <c r="I322" s="17">
        <v>2</v>
      </c>
      <c r="J322" s="45">
        <v>1270.1666666666667</v>
      </c>
      <c r="L322" s="185"/>
      <c r="M322" s="188"/>
      <c r="N322" s="11">
        <v>5</v>
      </c>
      <c r="O322" s="45">
        <v>5000</v>
      </c>
    </row>
    <row r="323" spans="7:15" x14ac:dyDescent="0.25">
      <c r="G323" s="185"/>
      <c r="H323" s="188"/>
      <c r="I323" s="17">
        <v>3</v>
      </c>
      <c r="J323" s="45">
        <v>1087.7058823529412</v>
      </c>
      <c r="L323" s="185"/>
      <c r="M323" s="188"/>
      <c r="N323" s="11">
        <v>6</v>
      </c>
      <c r="O323" s="45">
        <v>4400</v>
      </c>
    </row>
    <row r="324" spans="7:15" x14ac:dyDescent="0.25">
      <c r="G324" s="185"/>
      <c r="H324" s="188"/>
      <c r="I324" s="17">
        <v>4</v>
      </c>
      <c r="J324" s="45">
        <v>2683</v>
      </c>
      <c r="L324" s="185"/>
      <c r="M324" s="188"/>
      <c r="N324" s="11">
        <v>7</v>
      </c>
      <c r="O324" s="45">
        <v>5750</v>
      </c>
    </row>
    <row r="325" spans="7:15" x14ac:dyDescent="0.25">
      <c r="G325" s="185"/>
      <c r="H325" s="188"/>
      <c r="I325" s="17">
        <v>5</v>
      </c>
      <c r="J325" s="45">
        <v>2499</v>
      </c>
      <c r="L325" s="185"/>
      <c r="M325" s="188"/>
      <c r="N325" s="11">
        <v>8</v>
      </c>
      <c r="O325" s="45">
        <v>5416.666666666667</v>
      </c>
    </row>
    <row r="326" spans="7:15" x14ac:dyDescent="0.25">
      <c r="G326" s="185"/>
      <c r="H326" s="188"/>
      <c r="I326" s="17">
        <v>6</v>
      </c>
      <c r="J326" s="45">
        <v>2301.4444444444443</v>
      </c>
      <c r="L326" s="185"/>
      <c r="M326" s="188"/>
      <c r="N326" s="11">
        <v>9</v>
      </c>
      <c r="O326" s="45">
        <v>4644.4285714285716</v>
      </c>
    </row>
    <row r="327" spans="7:15" x14ac:dyDescent="0.25">
      <c r="G327" s="185"/>
      <c r="H327" s="188"/>
      <c r="I327" s="17">
        <v>7</v>
      </c>
      <c r="J327" s="45">
        <v>1847.5</v>
      </c>
      <c r="L327" s="185"/>
      <c r="M327" s="188"/>
      <c r="N327" s="11">
        <v>10</v>
      </c>
      <c r="O327" s="45">
        <v>3855.8571428571427</v>
      </c>
    </row>
    <row r="328" spans="7:15" x14ac:dyDescent="0.25">
      <c r="G328" s="185"/>
      <c r="H328" s="188"/>
      <c r="I328" s="17">
        <v>8</v>
      </c>
      <c r="J328" s="45">
        <v>1999.04</v>
      </c>
      <c r="L328" s="185"/>
      <c r="M328" s="188"/>
      <c r="N328" s="11">
        <v>11</v>
      </c>
      <c r="O328" s="45">
        <v>5572</v>
      </c>
    </row>
    <row r="329" spans="7:15" x14ac:dyDescent="0.25">
      <c r="G329" s="185"/>
      <c r="H329" s="188"/>
      <c r="I329" s="17">
        <v>9</v>
      </c>
      <c r="J329" s="45">
        <v>2270</v>
      </c>
      <c r="L329" s="185"/>
      <c r="M329" s="188"/>
      <c r="N329" s="11">
        <v>12</v>
      </c>
      <c r="O329" s="45">
        <v>5063.2</v>
      </c>
    </row>
    <row r="330" spans="7:15" x14ac:dyDescent="0.25">
      <c r="G330" s="185"/>
      <c r="H330" s="188"/>
      <c r="I330" s="17">
        <v>10</v>
      </c>
      <c r="J330" s="45">
        <v>1973.655172413793</v>
      </c>
      <c r="L330" s="185"/>
      <c r="M330" s="188"/>
      <c r="N330" s="11">
        <v>13</v>
      </c>
      <c r="O330" s="45">
        <v>4715.166666666667</v>
      </c>
    </row>
    <row r="331" spans="7:15" x14ac:dyDescent="0.25">
      <c r="G331" s="185"/>
      <c r="H331" s="188"/>
      <c r="I331" s="17">
        <v>11</v>
      </c>
      <c r="J331" s="45">
        <v>5438</v>
      </c>
      <c r="L331" s="185"/>
      <c r="M331" s="188"/>
      <c r="N331" s="11">
        <v>14</v>
      </c>
      <c r="O331" s="45">
        <v>5499</v>
      </c>
    </row>
    <row r="332" spans="7:15" x14ac:dyDescent="0.25">
      <c r="G332" s="185"/>
      <c r="H332" s="188"/>
      <c r="I332" s="17">
        <v>12</v>
      </c>
      <c r="J332" s="45">
        <v>4537.4444444444443</v>
      </c>
      <c r="L332" s="185"/>
      <c r="M332" s="188"/>
      <c r="N332" s="11">
        <v>15</v>
      </c>
      <c r="O332" s="45">
        <v>5040.5</v>
      </c>
    </row>
    <row r="333" spans="7:15" x14ac:dyDescent="0.25">
      <c r="G333" s="185"/>
      <c r="H333" s="188"/>
      <c r="I333" s="17">
        <v>13</v>
      </c>
      <c r="J333" s="45">
        <v>5546.5</v>
      </c>
      <c r="L333" s="185"/>
      <c r="M333" s="188"/>
      <c r="N333" s="11">
        <v>16</v>
      </c>
      <c r="O333" s="45">
        <v>5241.5714285714284</v>
      </c>
    </row>
    <row r="334" spans="7:15" x14ac:dyDescent="0.25">
      <c r="G334" s="185"/>
      <c r="H334" s="188"/>
      <c r="I334" s="17">
        <v>14</v>
      </c>
      <c r="J334" s="45">
        <v>2446.4615384615386</v>
      </c>
      <c r="L334" s="185"/>
      <c r="M334" s="188"/>
      <c r="N334" s="11">
        <v>17</v>
      </c>
      <c r="O334" s="45">
        <v>5275</v>
      </c>
    </row>
    <row r="335" spans="7:15" x14ac:dyDescent="0.25">
      <c r="G335" s="185"/>
      <c r="H335" s="188"/>
      <c r="I335" s="17">
        <v>15</v>
      </c>
      <c r="J335" s="45">
        <v>2671.45</v>
      </c>
      <c r="L335" s="185"/>
      <c r="M335" s="188"/>
      <c r="N335" s="11">
        <v>18</v>
      </c>
      <c r="O335" s="45">
        <v>4258.2</v>
      </c>
    </row>
    <row r="336" spans="7:15" x14ac:dyDescent="0.25">
      <c r="G336" s="185"/>
      <c r="H336" s="188"/>
      <c r="I336" s="17">
        <v>16</v>
      </c>
      <c r="J336" s="45">
        <v>3603.1111111111113</v>
      </c>
      <c r="L336" s="185"/>
      <c r="M336" s="188"/>
      <c r="N336" s="11">
        <v>19</v>
      </c>
      <c r="O336" s="45">
        <v>4048.5</v>
      </c>
    </row>
    <row r="337" spans="7:15" x14ac:dyDescent="0.25">
      <c r="G337" s="185"/>
      <c r="H337" s="188"/>
      <c r="I337" s="17">
        <v>17</v>
      </c>
      <c r="J337" s="45">
        <v>2210.3333333333335</v>
      </c>
      <c r="L337" s="185"/>
      <c r="M337" s="188"/>
      <c r="N337" s="11">
        <v>20</v>
      </c>
      <c r="O337" s="45">
        <v>4087.5</v>
      </c>
    </row>
    <row r="338" spans="7:15" x14ac:dyDescent="0.25">
      <c r="G338" s="185"/>
      <c r="H338" s="188"/>
      <c r="I338" s="17">
        <v>18</v>
      </c>
      <c r="J338" s="45">
        <v>3471.7222222222222</v>
      </c>
      <c r="L338" s="185"/>
      <c r="M338" s="188"/>
      <c r="N338" s="11">
        <v>21</v>
      </c>
      <c r="O338" s="45">
        <v>4087.5</v>
      </c>
    </row>
    <row r="339" spans="7:15" x14ac:dyDescent="0.25">
      <c r="G339" s="185"/>
      <c r="H339" s="188"/>
      <c r="I339" s="17">
        <v>19</v>
      </c>
      <c r="J339" s="45">
        <v>1405.4444444444443</v>
      </c>
      <c r="L339" s="185"/>
      <c r="M339" s="188"/>
      <c r="N339" s="11">
        <v>22</v>
      </c>
      <c r="O339" s="45">
        <v>3712.5</v>
      </c>
    </row>
    <row r="340" spans="7:15" x14ac:dyDescent="0.25">
      <c r="G340" s="185"/>
      <c r="H340" s="188"/>
      <c r="I340" s="17">
        <v>20</v>
      </c>
      <c r="J340" s="45">
        <v>3957.4545454545455</v>
      </c>
      <c r="L340" s="185"/>
      <c r="M340" s="188"/>
      <c r="N340" s="11">
        <v>23</v>
      </c>
      <c r="O340" s="45">
        <v>7333.333333333333</v>
      </c>
    </row>
    <row r="341" spans="7:15" x14ac:dyDescent="0.25">
      <c r="G341" s="185"/>
      <c r="H341" s="188"/>
      <c r="I341" s="17">
        <v>21</v>
      </c>
      <c r="J341" s="45">
        <v>2031.8947368421052</v>
      </c>
      <c r="L341" s="185"/>
      <c r="M341" s="188"/>
      <c r="N341" s="11">
        <v>24</v>
      </c>
      <c r="O341" s="45">
        <v>4200</v>
      </c>
    </row>
    <row r="342" spans="7:15" x14ac:dyDescent="0.25">
      <c r="G342" s="185"/>
      <c r="H342" s="188"/>
      <c r="I342" s="17">
        <v>22</v>
      </c>
      <c r="J342" s="45">
        <v>2882.2666666666669</v>
      </c>
      <c r="L342" s="185"/>
      <c r="M342" s="188"/>
      <c r="N342" s="11">
        <v>25</v>
      </c>
      <c r="O342" s="45">
        <v>4285.7142857142853</v>
      </c>
    </row>
    <row r="343" spans="7:15" x14ac:dyDescent="0.25">
      <c r="G343" s="185"/>
      <c r="H343" s="188"/>
      <c r="I343" s="17">
        <v>23</v>
      </c>
      <c r="J343" s="45">
        <v>1796.5</v>
      </c>
      <c r="L343" s="185"/>
      <c r="M343" s="188"/>
      <c r="N343" s="11">
        <v>26</v>
      </c>
      <c r="O343" s="45">
        <v>4285.7142857142853</v>
      </c>
    </row>
    <row r="344" spans="7:15" x14ac:dyDescent="0.25">
      <c r="G344" s="185"/>
      <c r="H344" s="188"/>
      <c r="I344" s="17">
        <v>24</v>
      </c>
      <c r="J344" s="45">
        <v>1061.6666666666667</v>
      </c>
      <c r="L344" s="185"/>
      <c r="M344" s="188"/>
      <c r="N344" s="11">
        <v>27</v>
      </c>
      <c r="O344" s="45">
        <v>5000</v>
      </c>
    </row>
    <row r="345" spans="7:15" x14ac:dyDescent="0.25">
      <c r="G345" s="185"/>
      <c r="H345" s="188"/>
      <c r="I345" s="17">
        <v>25</v>
      </c>
      <c r="J345" s="45">
        <v>1500.7142857142858</v>
      </c>
      <c r="L345" s="185"/>
      <c r="M345" s="188"/>
      <c r="N345" s="11">
        <v>28</v>
      </c>
      <c r="O345" s="45">
        <v>5166.666666666667</v>
      </c>
    </row>
    <row r="346" spans="7:15" x14ac:dyDescent="0.25">
      <c r="G346" s="185"/>
      <c r="H346" s="188"/>
      <c r="I346" s="17">
        <v>26</v>
      </c>
      <c r="J346" s="45">
        <v>1304.75</v>
      </c>
      <c r="L346" s="185"/>
      <c r="M346" s="188"/>
      <c r="N346" s="11">
        <v>29</v>
      </c>
      <c r="O346" s="45">
        <v>11113.6</v>
      </c>
    </row>
    <row r="347" spans="7:15" x14ac:dyDescent="0.25">
      <c r="G347" s="185"/>
      <c r="H347" s="188"/>
      <c r="I347" s="17">
        <v>27</v>
      </c>
      <c r="J347" s="45">
        <v>2132.3125</v>
      </c>
      <c r="L347" s="185"/>
      <c r="M347" s="188"/>
      <c r="N347" s="11">
        <v>30</v>
      </c>
      <c r="O347" s="45">
        <v>3219.4545454545455</v>
      </c>
    </row>
    <row r="348" spans="7:15" x14ac:dyDescent="0.25">
      <c r="G348" s="185"/>
      <c r="H348" s="188"/>
      <c r="I348" s="17">
        <v>28</v>
      </c>
      <c r="J348" s="45">
        <v>2238.7777777777778</v>
      </c>
      <c r="L348" s="185"/>
      <c r="M348" s="188" t="s">
        <v>13</v>
      </c>
      <c r="N348" s="11">
        <v>1</v>
      </c>
      <c r="O348" s="45">
        <v>3833.75</v>
      </c>
    </row>
    <row r="349" spans="7:15" x14ac:dyDescent="0.25">
      <c r="G349" s="185"/>
      <c r="H349" s="188"/>
      <c r="I349" s="17">
        <v>29</v>
      </c>
      <c r="J349" s="45">
        <v>2480.0666666666666</v>
      </c>
      <c r="L349" s="185"/>
      <c r="M349" s="188"/>
      <c r="N349" s="11">
        <v>2</v>
      </c>
      <c r="O349" s="45">
        <v>4984</v>
      </c>
    </row>
    <row r="350" spans="7:15" x14ac:dyDescent="0.25">
      <c r="G350" s="185"/>
      <c r="H350" s="188"/>
      <c r="I350" s="17">
        <v>30</v>
      </c>
      <c r="J350" s="45">
        <v>2147.909090909091</v>
      </c>
      <c r="L350" s="185"/>
      <c r="M350" s="188"/>
      <c r="N350" s="11">
        <v>3</v>
      </c>
      <c r="O350" s="45">
        <v>3500</v>
      </c>
    </row>
    <row r="351" spans="7:15" x14ac:dyDescent="0.25">
      <c r="G351" s="185"/>
      <c r="H351" s="188" t="s">
        <v>13</v>
      </c>
      <c r="I351" s="17">
        <v>1</v>
      </c>
      <c r="J351" s="45">
        <v>2560.818181818182</v>
      </c>
      <c r="L351" s="185"/>
      <c r="M351" s="188"/>
      <c r="N351" s="11">
        <v>4</v>
      </c>
      <c r="O351" s="45">
        <v>4200</v>
      </c>
    </row>
    <row r="352" spans="7:15" x14ac:dyDescent="0.25">
      <c r="G352" s="185"/>
      <c r="H352" s="188"/>
      <c r="I352" s="17">
        <v>2</v>
      </c>
      <c r="J352" s="45">
        <v>2072.88</v>
      </c>
      <c r="L352" s="185"/>
      <c r="M352" s="188"/>
      <c r="N352" s="11">
        <v>5</v>
      </c>
      <c r="O352" s="45">
        <v>4333.333333333333</v>
      </c>
    </row>
    <row r="353" spans="7:15" x14ac:dyDescent="0.25">
      <c r="G353" s="185"/>
      <c r="H353" s="188"/>
      <c r="I353" s="17">
        <v>3</v>
      </c>
      <c r="J353" s="45">
        <v>4463.8</v>
      </c>
      <c r="L353" s="185"/>
      <c r="M353" s="188"/>
      <c r="N353" s="11">
        <v>6</v>
      </c>
      <c r="O353" s="45">
        <v>4000</v>
      </c>
    </row>
    <row r="354" spans="7:15" x14ac:dyDescent="0.25">
      <c r="G354" s="185"/>
      <c r="H354" s="188"/>
      <c r="I354" s="17">
        <v>4</v>
      </c>
      <c r="J354" s="45">
        <v>3030.6666666666665</v>
      </c>
      <c r="L354" s="185"/>
      <c r="M354" s="188"/>
      <c r="N354" s="11">
        <v>7</v>
      </c>
      <c r="O354" s="45">
        <v>3750</v>
      </c>
    </row>
    <row r="355" spans="7:15" x14ac:dyDescent="0.25">
      <c r="G355" s="185"/>
      <c r="H355" s="188"/>
      <c r="I355" s="17">
        <v>5</v>
      </c>
      <c r="J355" s="45">
        <v>3539</v>
      </c>
      <c r="L355" s="185"/>
      <c r="M355" s="188"/>
      <c r="N355" s="11">
        <v>8</v>
      </c>
      <c r="O355" s="45">
        <v>3750</v>
      </c>
    </row>
    <row r="356" spans="7:15" x14ac:dyDescent="0.25">
      <c r="G356" s="185"/>
      <c r="H356" s="188"/>
      <c r="I356" s="17">
        <v>6</v>
      </c>
      <c r="J356" s="45">
        <v>2645.4</v>
      </c>
      <c r="L356" s="185"/>
      <c r="M356" s="188"/>
      <c r="N356" s="11">
        <v>9</v>
      </c>
      <c r="O356" s="45">
        <v>3750</v>
      </c>
    </row>
    <row r="357" spans="7:15" x14ac:dyDescent="0.25">
      <c r="G357" s="185"/>
      <c r="H357" s="188"/>
      <c r="I357" s="17">
        <v>7</v>
      </c>
      <c r="J357" s="45">
        <v>1635.2857142857142</v>
      </c>
      <c r="L357" s="185"/>
      <c r="M357" s="188"/>
      <c r="N357" s="11">
        <v>10</v>
      </c>
      <c r="O357" s="45">
        <v>3750</v>
      </c>
    </row>
    <row r="358" spans="7:15" x14ac:dyDescent="0.25">
      <c r="G358" s="185"/>
      <c r="H358" s="188"/>
      <c r="I358" s="17">
        <v>8</v>
      </c>
      <c r="J358" s="45">
        <v>438.125</v>
      </c>
      <c r="L358" s="185"/>
      <c r="M358" s="188"/>
      <c r="N358" s="11">
        <v>11</v>
      </c>
      <c r="O358" s="45">
        <v>3800</v>
      </c>
    </row>
    <row r="359" spans="7:15" x14ac:dyDescent="0.25">
      <c r="G359" s="185"/>
      <c r="H359" s="188"/>
      <c r="I359" s="17">
        <v>9</v>
      </c>
      <c r="J359" s="45">
        <v>293.25</v>
      </c>
      <c r="L359" s="185"/>
      <c r="M359" s="188"/>
      <c r="N359" s="11">
        <v>12</v>
      </c>
      <c r="O359" s="45">
        <v>2800</v>
      </c>
    </row>
    <row r="360" spans="7:15" x14ac:dyDescent="0.25">
      <c r="G360" s="185"/>
      <c r="H360" s="188"/>
      <c r="I360" s="17">
        <v>10</v>
      </c>
      <c r="J360" s="45">
        <v>9333.3333333333339</v>
      </c>
      <c r="L360" s="185"/>
      <c r="M360" s="188"/>
      <c r="N360" s="11">
        <v>13</v>
      </c>
      <c r="O360" s="45">
        <v>3750</v>
      </c>
    </row>
    <row r="361" spans="7:15" x14ac:dyDescent="0.25">
      <c r="G361" s="185"/>
      <c r="H361" s="188"/>
      <c r="I361" s="17">
        <v>11</v>
      </c>
      <c r="J361" s="45">
        <v>2985</v>
      </c>
      <c r="L361" s="185"/>
      <c r="M361" s="188"/>
      <c r="N361" s="11">
        <v>14</v>
      </c>
      <c r="O361" s="45">
        <v>3483.3333333333335</v>
      </c>
    </row>
    <row r="362" spans="7:15" x14ac:dyDescent="0.25">
      <c r="G362" s="185"/>
      <c r="H362" s="188"/>
      <c r="I362" s="17">
        <v>12</v>
      </c>
      <c r="J362" s="45">
        <v>2187.8666666666668</v>
      </c>
      <c r="L362" s="185"/>
      <c r="M362" s="188"/>
      <c r="N362" s="11">
        <v>15</v>
      </c>
      <c r="O362" s="45">
        <v>3028</v>
      </c>
    </row>
    <row r="363" spans="7:15" x14ac:dyDescent="0.25">
      <c r="G363" s="185"/>
      <c r="H363" s="188"/>
      <c r="I363" s="17">
        <v>13</v>
      </c>
      <c r="J363" s="45">
        <v>3097.5555555555557</v>
      </c>
      <c r="L363" s="185"/>
      <c r="M363" s="188"/>
      <c r="N363" s="11">
        <v>16</v>
      </c>
      <c r="O363" s="45">
        <v>4333.333333333333</v>
      </c>
    </row>
    <row r="364" spans="7:15" x14ac:dyDescent="0.25">
      <c r="G364" s="185"/>
      <c r="H364" s="188"/>
      <c r="I364" s="17">
        <v>14</v>
      </c>
      <c r="J364" s="45">
        <v>3317.375</v>
      </c>
      <c r="L364" s="185"/>
      <c r="M364" s="188"/>
      <c r="N364" s="11">
        <v>17</v>
      </c>
      <c r="O364" s="45">
        <v>2000</v>
      </c>
    </row>
    <row r="365" spans="7:15" x14ac:dyDescent="0.25">
      <c r="G365" s="185"/>
      <c r="H365" s="188"/>
      <c r="I365" s="17">
        <v>15</v>
      </c>
      <c r="J365" s="45">
        <v>2864.8333333333335</v>
      </c>
      <c r="L365" s="185"/>
      <c r="M365" s="188"/>
      <c r="N365" s="11">
        <v>18</v>
      </c>
      <c r="O365" s="45">
        <v>2000</v>
      </c>
    </row>
    <row r="366" spans="7:15" x14ac:dyDescent="0.25">
      <c r="G366" s="185"/>
      <c r="H366" s="188"/>
      <c r="I366" s="17">
        <v>16</v>
      </c>
      <c r="J366" s="45">
        <v>1667.7272727272727</v>
      </c>
      <c r="L366" s="185"/>
      <c r="M366" s="188"/>
      <c r="N366" s="11">
        <v>19</v>
      </c>
      <c r="O366" s="45">
        <v>2666.6666666666665</v>
      </c>
    </row>
    <row r="367" spans="7:15" x14ac:dyDescent="0.25">
      <c r="G367" s="185"/>
      <c r="H367" s="188"/>
      <c r="I367" s="17">
        <v>17</v>
      </c>
      <c r="J367" s="45">
        <v>3260.1666666666665</v>
      </c>
      <c r="L367" s="185"/>
      <c r="M367" s="188"/>
      <c r="N367" s="11">
        <v>20</v>
      </c>
      <c r="O367" s="45">
        <v>4333.333333333333</v>
      </c>
    </row>
    <row r="368" spans="7:15" x14ac:dyDescent="0.25">
      <c r="G368" s="185"/>
      <c r="H368" s="188"/>
      <c r="I368" s="17">
        <v>18</v>
      </c>
      <c r="J368" s="45">
        <v>2041.2307692307693</v>
      </c>
      <c r="L368" s="185"/>
      <c r="M368" s="188"/>
      <c r="N368" s="11">
        <v>21</v>
      </c>
      <c r="O368" s="45">
        <v>3750</v>
      </c>
    </row>
    <row r="369" spans="7:15" x14ac:dyDescent="0.25">
      <c r="G369" s="185"/>
      <c r="H369" s="188"/>
      <c r="I369" s="17">
        <v>19</v>
      </c>
      <c r="J369" s="45">
        <v>1931</v>
      </c>
      <c r="L369" s="185"/>
      <c r="M369" s="188"/>
      <c r="N369" s="11">
        <v>22</v>
      </c>
      <c r="O369" s="45">
        <v>4333.333333333333</v>
      </c>
    </row>
    <row r="370" spans="7:15" x14ac:dyDescent="0.25">
      <c r="G370" s="185"/>
      <c r="H370" s="188"/>
      <c r="I370" s="17">
        <v>20</v>
      </c>
      <c r="J370" s="45">
        <v>893.52173913043475</v>
      </c>
      <c r="L370" s="185"/>
      <c r="M370" s="188"/>
      <c r="N370" s="11">
        <v>23</v>
      </c>
      <c r="O370" s="45">
        <v>4333.333333333333</v>
      </c>
    </row>
    <row r="371" spans="7:15" x14ac:dyDescent="0.25">
      <c r="G371" s="185"/>
      <c r="H371" s="188"/>
      <c r="I371" s="17">
        <v>21</v>
      </c>
      <c r="J371" s="45">
        <v>1536.4615384615386</v>
      </c>
      <c r="L371" s="185"/>
      <c r="M371" s="188"/>
      <c r="N371" s="11">
        <v>24</v>
      </c>
      <c r="O371" s="45">
        <v>4000</v>
      </c>
    </row>
    <row r="372" spans="7:15" x14ac:dyDescent="0.25">
      <c r="G372" s="185"/>
      <c r="H372" s="188"/>
      <c r="I372" s="17">
        <v>22</v>
      </c>
      <c r="J372" s="45">
        <v>937</v>
      </c>
      <c r="L372" s="185"/>
      <c r="M372" s="188"/>
      <c r="N372" s="11">
        <v>25</v>
      </c>
      <c r="O372" s="45">
        <v>4891.25</v>
      </c>
    </row>
    <row r="373" spans="7:15" x14ac:dyDescent="0.25">
      <c r="G373" s="185"/>
      <c r="H373" s="188"/>
      <c r="I373" s="17">
        <v>23</v>
      </c>
      <c r="J373" s="45">
        <v>1851.625</v>
      </c>
      <c r="L373" s="185"/>
      <c r="M373" s="188"/>
      <c r="N373" s="11">
        <v>26</v>
      </c>
      <c r="O373" s="45">
        <v>4333.333333333333</v>
      </c>
    </row>
    <row r="374" spans="7:15" x14ac:dyDescent="0.25">
      <c r="G374" s="185"/>
      <c r="H374" s="188"/>
      <c r="I374" s="17">
        <v>24</v>
      </c>
      <c r="J374" s="45">
        <v>946.8</v>
      </c>
      <c r="L374" s="185"/>
      <c r="M374" s="188"/>
      <c r="N374" s="11">
        <v>27</v>
      </c>
      <c r="O374" s="45">
        <v>4250</v>
      </c>
    </row>
    <row r="375" spans="7:15" x14ac:dyDescent="0.25">
      <c r="G375" s="185"/>
      <c r="H375" s="188"/>
      <c r="I375" s="17">
        <v>25</v>
      </c>
      <c r="J375" s="45">
        <v>1112.3333333333333</v>
      </c>
      <c r="L375" s="185"/>
      <c r="M375" s="188"/>
      <c r="N375" s="11">
        <v>28</v>
      </c>
      <c r="O375" s="45">
        <v>1506.6666666666667</v>
      </c>
    </row>
    <row r="376" spans="7:15" x14ac:dyDescent="0.25">
      <c r="G376" s="185"/>
      <c r="H376" s="188"/>
      <c r="I376" s="17">
        <v>26</v>
      </c>
      <c r="J376" s="45">
        <v>526.875</v>
      </c>
      <c r="L376" s="185"/>
      <c r="M376" s="188"/>
      <c r="N376" s="11">
        <v>29</v>
      </c>
      <c r="O376" s="45">
        <v>4333.333333333333</v>
      </c>
    </row>
    <row r="377" spans="7:15" x14ac:dyDescent="0.25">
      <c r="G377" s="185"/>
      <c r="H377" s="188"/>
      <c r="I377" s="17">
        <v>27</v>
      </c>
      <c r="J377" s="45">
        <v>2096.1176470588234</v>
      </c>
      <c r="L377" s="185"/>
      <c r="M377" s="188"/>
      <c r="N377" s="11">
        <v>30</v>
      </c>
      <c r="O377" s="45">
        <v>4333.333333333333</v>
      </c>
    </row>
    <row r="378" spans="7:15" ht="15.75" thickBot="1" x14ac:dyDescent="0.3">
      <c r="G378" s="185"/>
      <c r="H378" s="188"/>
      <c r="I378" s="17">
        <v>28</v>
      </c>
      <c r="J378" s="45">
        <v>1005.65</v>
      </c>
      <c r="L378" s="186"/>
      <c r="M378" s="189"/>
      <c r="N378" s="47">
        <v>31</v>
      </c>
      <c r="O378" s="46">
        <v>3512.5</v>
      </c>
    </row>
    <row r="379" spans="7:15" x14ac:dyDescent="0.25">
      <c r="G379" s="185"/>
      <c r="H379" s="188"/>
      <c r="I379" s="17">
        <v>29</v>
      </c>
      <c r="J379" s="45">
        <v>1116.40625</v>
      </c>
    </row>
    <row r="380" spans="7:15" x14ac:dyDescent="0.25">
      <c r="G380" s="185"/>
      <c r="H380" s="188"/>
      <c r="I380" s="17">
        <v>30</v>
      </c>
      <c r="J380" s="45">
        <v>450.46666666666664</v>
      </c>
    </row>
    <row r="381" spans="7:15" ht="15.75" thickBot="1" x14ac:dyDescent="0.3">
      <c r="G381" s="186"/>
      <c r="H381" s="189"/>
      <c r="I381" s="39">
        <v>31</v>
      </c>
      <c r="J381" s="46">
        <v>899.2</v>
      </c>
    </row>
    <row r="382" spans="7:15" x14ac:dyDescent="0.25"/>
    <row r="383" spans="7:15" x14ac:dyDescent="0.25">
      <c r="G383" s="164" t="s">
        <v>102</v>
      </c>
      <c r="H383" s="164"/>
      <c r="I383" s="164"/>
      <c r="J383" s="164"/>
      <c r="K383" s="164"/>
      <c r="L383" s="164"/>
    </row>
    <row r="384" spans="7:15" x14ac:dyDescent="0.25">
      <c r="G384" s="164" t="s">
        <v>103</v>
      </c>
      <c r="H384" s="164"/>
      <c r="I384" s="164"/>
      <c r="J384" s="164"/>
      <c r="K384" s="164"/>
      <c r="L384" s="164"/>
    </row>
    <row r="385" x14ac:dyDescent="0.25"/>
  </sheetData>
  <sheetProtection algorithmName="SHA-512" hashValue="UfYFBE8VWeuZQQfg3JUjQLMfVtrJNrJOu117PvAb7dQ36uyaR1qlS4gJULaHjz0G+jp1X6Qmd60buT4IpE6wfQ==" saltValue="AwjHH0z+v7NB+zeayWaxAA==" spinCount="100000" sheet="1" objects="1" scenarios="1" selectLockedCells="1" selectUnlockedCells="1"/>
  <mergeCells count="59">
    <mergeCell ref="G383:L383"/>
    <mergeCell ref="G384:L384"/>
    <mergeCell ref="D15:D16"/>
    <mergeCell ref="E15:E16"/>
    <mergeCell ref="B17:B249"/>
    <mergeCell ref="C17:C19"/>
    <mergeCell ref="C20:C25"/>
    <mergeCell ref="C26:C30"/>
    <mergeCell ref="C31:C35"/>
    <mergeCell ref="G17:G381"/>
    <mergeCell ref="H17:H47"/>
    <mergeCell ref="H48:H75"/>
    <mergeCell ref="C36:C52"/>
    <mergeCell ref="C53:C82"/>
    <mergeCell ref="C83:C111"/>
    <mergeCell ref="C112:C139"/>
    <mergeCell ref="C140:C163"/>
    <mergeCell ref="C164:C194"/>
    <mergeCell ref="C195:C223"/>
    <mergeCell ref="C224:C249"/>
    <mergeCell ref="H260:H289"/>
    <mergeCell ref="H290:H320"/>
    <mergeCell ref="H321:H350"/>
    <mergeCell ref="H351:H381"/>
    <mergeCell ref="H76:H106"/>
    <mergeCell ref="H107:H136"/>
    <mergeCell ref="H137:H167"/>
    <mergeCell ref="H168:H197"/>
    <mergeCell ref="H198:H228"/>
    <mergeCell ref="H229:H259"/>
    <mergeCell ref="L17:L378"/>
    <mergeCell ref="M17:M46"/>
    <mergeCell ref="M47:M74"/>
    <mergeCell ref="M75:M104"/>
    <mergeCell ref="M105:M134"/>
    <mergeCell ref="M135:M165"/>
    <mergeCell ref="M166:M195"/>
    <mergeCell ref="M196:M226"/>
    <mergeCell ref="M227:M257"/>
    <mergeCell ref="M258:M287"/>
    <mergeCell ref="M288:M317"/>
    <mergeCell ref="M318:M347"/>
    <mergeCell ref="M348:M378"/>
    <mergeCell ref="L15:L16"/>
    <mergeCell ref="M15:M16"/>
    <mergeCell ref="N15:N16"/>
    <mergeCell ref="O15:O16"/>
    <mergeCell ref="B13:E13"/>
    <mergeCell ref="B14:E14"/>
    <mergeCell ref="G13:J13"/>
    <mergeCell ref="G14:J14"/>
    <mergeCell ref="L13:O13"/>
    <mergeCell ref="L14:O14"/>
    <mergeCell ref="J15:J16"/>
    <mergeCell ref="G15:G16"/>
    <mergeCell ref="H15:H16"/>
    <mergeCell ref="I15:I16"/>
    <mergeCell ref="B15:B16"/>
    <mergeCell ref="C15:C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showRowColHeaders="0" workbookViewId="0">
      <selection activeCell="F21" sqref="F21"/>
    </sheetView>
  </sheetViews>
  <sheetFormatPr baseColWidth="10" defaultColWidth="0" defaultRowHeight="15" zeroHeight="1" x14ac:dyDescent="0.25"/>
  <cols>
    <col min="1" max="1" width="11.42578125" style="1" customWidth="1"/>
    <col min="2" max="2" width="22.42578125" style="1" customWidth="1"/>
    <col min="3" max="5" width="10.5703125" style="1" bestFit="1" customWidth="1"/>
    <col min="6" max="14" width="11.42578125" style="1" customWidth="1"/>
    <col min="15" max="16384" width="11.42578125" style="1" hidden="1"/>
  </cols>
  <sheetData>
    <row r="1" spans="2:6" x14ac:dyDescent="0.25"/>
    <row r="2" spans="2:6" x14ac:dyDescent="0.25"/>
    <row r="3" spans="2:6" x14ac:dyDescent="0.25"/>
    <row r="4" spans="2:6" x14ac:dyDescent="0.25"/>
    <row r="5" spans="2:6" x14ac:dyDescent="0.25"/>
    <row r="6" spans="2:6" x14ac:dyDescent="0.25"/>
    <row r="7" spans="2:6" x14ac:dyDescent="0.25"/>
    <row r="8" spans="2:6" x14ac:dyDescent="0.25"/>
    <row r="9" spans="2:6" x14ac:dyDescent="0.25"/>
    <row r="10" spans="2:6" x14ac:dyDescent="0.25"/>
    <row r="11" spans="2:6" x14ac:dyDescent="0.25"/>
    <row r="12" spans="2:6" x14ac:dyDescent="0.25"/>
    <row r="13" spans="2:6" x14ac:dyDescent="0.25"/>
    <row r="14" spans="2:6" ht="15.75" thickBot="1" x14ac:dyDescent="0.3"/>
    <row r="15" spans="2:6" x14ac:dyDescent="0.25">
      <c r="B15" s="192" t="s">
        <v>47</v>
      </c>
      <c r="C15" s="193"/>
      <c r="D15" s="193"/>
      <c r="E15" s="193"/>
      <c r="F15" s="194"/>
    </row>
    <row r="16" spans="2:6" ht="15.75" thickBot="1" x14ac:dyDescent="0.3">
      <c r="B16" s="195"/>
      <c r="C16" s="196"/>
      <c r="D16" s="196"/>
      <c r="E16" s="196"/>
      <c r="F16" s="197"/>
    </row>
    <row r="17" spans="2:10" ht="30" customHeight="1" thickBot="1" x14ac:dyDescent="0.3">
      <c r="B17" s="51" t="s">
        <v>46</v>
      </c>
      <c r="C17" s="52">
        <v>2015</v>
      </c>
      <c r="D17" s="52">
        <v>2016</v>
      </c>
      <c r="E17" s="52">
        <v>2017</v>
      </c>
      <c r="F17" s="56" t="s">
        <v>16</v>
      </c>
    </row>
    <row r="18" spans="2:10" ht="30" customHeight="1" x14ac:dyDescent="0.25">
      <c r="B18" s="57" t="s">
        <v>0</v>
      </c>
      <c r="C18" s="58">
        <v>1766078</v>
      </c>
      <c r="D18" s="58">
        <v>1542477</v>
      </c>
      <c r="E18" s="58">
        <v>2241066</v>
      </c>
      <c r="F18" s="101">
        <f>+E18/D18-1</f>
        <v>0.45290075638080829</v>
      </c>
    </row>
    <row r="19" spans="2:10" ht="28.5" customHeight="1" x14ac:dyDescent="0.25">
      <c r="B19" s="53" t="s">
        <v>14</v>
      </c>
      <c r="C19" s="54">
        <v>7863363</v>
      </c>
      <c r="D19" s="54">
        <v>8056964</v>
      </c>
      <c r="E19" s="54">
        <v>6526346</v>
      </c>
      <c r="F19" s="102">
        <f>+E19/D19-1</f>
        <v>-0.18997453631417494</v>
      </c>
    </row>
    <row r="20" spans="2:10" ht="30" customHeight="1" thickBot="1" x14ac:dyDescent="0.3">
      <c r="B20" s="59" t="s">
        <v>19</v>
      </c>
      <c r="C20" s="55">
        <v>280770</v>
      </c>
      <c r="D20" s="55">
        <v>2963746</v>
      </c>
      <c r="E20" s="55">
        <v>6909704</v>
      </c>
      <c r="F20" s="103">
        <f>+E20/D20-1</f>
        <v>1.3314089668952738</v>
      </c>
    </row>
    <row r="21" spans="2:10" x14ac:dyDescent="0.25"/>
    <row r="22" spans="2:10" x14ac:dyDescent="0.25"/>
    <row r="23" spans="2:10" x14ac:dyDescent="0.25"/>
    <row r="24" spans="2:10" x14ac:dyDescent="0.25"/>
    <row r="25" spans="2:10" x14ac:dyDescent="0.25"/>
    <row r="26" spans="2:10" x14ac:dyDescent="0.25">
      <c r="E26" s="164" t="s">
        <v>102</v>
      </c>
      <c r="F26" s="164"/>
      <c r="G26" s="164"/>
      <c r="H26" s="164"/>
      <c r="I26" s="164"/>
      <c r="J26" s="164"/>
    </row>
    <row r="27" spans="2:10" x14ac:dyDescent="0.25">
      <c r="E27" s="164" t="s">
        <v>103</v>
      </c>
      <c r="F27" s="164"/>
      <c r="G27" s="164"/>
      <c r="H27" s="164"/>
      <c r="I27" s="164"/>
      <c r="J27" s="164"/>
    </row>
    <row r="28" spans="2:10" x14ac:dyDescent="0.25"/>
    <row r="29" spans="2:10" hidden="1" x14ac:dyDescent="0.25"/>
  </sheetData>
  <sheetProtection algorithmName="SHA-512" hashValue="iN7NVTgIluHmsA9MVEFSWFYGpWFpGF6fn+HLxyN63yFxSGvtzQYnk3DQltKRz1ol+VkWJ8sp5dRFXQEvzIudNg==" saltValue="wB8aQCdn9+ujWYeCnd5ikQ==" spinCount="100000" sheet="1" objects="1" scenarios="1" selectLockedCells="1" selectUnlockedCells="1"/>
  <mergeCells count="3">
    <mergeCell ref="B15:F16"/>
    <mergeCell ref="E26:J26"/>
    <mergeCell ref="E27:J2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
  <sheetViews>
    <sheetView showGridLines="0" showRowColHeaders="0" workbookViewId="0">
      <selection activeCell="T19" sqref="T19:T20"/>
    </sheetView>
  </sheetViews>
  <sheetFormatPr baseColWidth="10" defaultColWidth="0" defaultRowHeight="15" zeroHeight="1" x14ac:dyDescent="0.25"/>
  <cols>
    <col min="1" max="6" width="11.42578125" customWidth="1"/>
    <col min="7" max="7" width="22" customWidth="1"/>
    <col min="8" max="13" width="11.42578125" customWidth="1"/>
    <col min="14" max="14" width="22.140625" customWidth="1"/>
    <col min="15" max="20" width="11.42578125" customWidth="1"/>
    <col min="21" max="21" width="21.5703125" customWidth="1"/>
    <col min="22" max="22" width="11.42578125" customWidth="1"/>
    <col min="23" max="16384" width="11.425781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ht="15.75" thickBot="1" x14ac:dyDescent="0.3"/>
    <row r="17" spans="2:21" x14ac:dyDescent="0.25">
      <c r="B17" s="165" t="s">
        <v>0</v>
      </c>
      <c r="C17" s="166"/>
      <c r="D17" s="166"/>
      <c r="E17" s="166"/>
      <c r="F17" s="166"/>
      <c r="G17" s="167"/>
      <c r="I17" s="165" t="s">
        <v>14</v>
      </c>
      <c r="J17" s="166"/>
      <c r="K17" s="166"/>
      <c r="L17" s="166"/>
      <c r="M17" s="166"/>
      <c r="N17" s="167"/>
      <c r="P17" s="165" t="s">
        <v>19</v>
      </c>
      <c r="Q17" s="166"/>
      <c r="R17" s="166"/>
      <c r="S17" s="166"/>
      <c r="T17" s="166"/>
      <c r="U17" s="167"/>
    </row>
    <row r="18" spans="2:21" ht="15.75" customHeight="1" thickBot="1" x14ac:dyDescent="0.3">
      <c r="B18" s="168" t="s">
        <v>48</v>
      </c>
      <c r="C18" s="169"/>
      <c r="D18" s="169"/>
      <c r="E18" s="169"/>
      <c r="F18" s="169"/>
      <c r="G18" s="170"/>
      <c r="I18" s="168" t="s">
        <v>48</v>
      </c>
      <c r="J18" s="169"/>
      <c r="K18" s="169"/>
      <c r="L18" s="169"/>
      <c r="M18" s="169"/>
      <c r="N18" s="170"/>
      <c r="P18" s="168" t="s">
        <v>48</v>
      </c>
      <c r="Q18" s="169"/>
      <c r="R18" s="169"/>
      <c r="S18" s="169"/>
      <c r="T18" s="169"/>
      <c r="U18" s="170"/>
    </row>
    <row r="19" spans="2:21" x14ac:dyDescent="0.25">
      <c r="B19" s="171" t="s">
        <v>1</v>
      </c>
      <c r="C19" s="173">
        <v>2015</v>
      </c>
      <c r="D19" s="173">
        <v>2016</v>
      </c>
      <c r="E19" s="173">
        <v>2017</v>
      </c>
      <c r="F19" s="175" t="s">
        <v>16</v>
      </c>
      <c r="G19" s="177" t="s">
        <v>17</v>
      </c>
      <c r="I19" s="171" t="s">
        <v>1</v>
      </c>
      <c r="J19" s="173">
        <v>2015</v>
      </c>
      <c r="K19" s="173">
        <v>2016</v>
      </c>
      <c r="L19" s="173">
        <v>2017</v>
      </c>
      <c r="M19" s="175" t="s">
        <v>16</v>
      </c>
      <c r="N19" s="177" t="s">
        <v>17</v>
      </c>
      <c r="P19" s="171" t="s">
        <v>1</v>
      </c>
      <c r="Q19" s="173">
        <v>2015</v>
      </c>
      <c r="R19" s="173">
        <v>2016</v>
      </c>
      <c r="S19" s="173">
        <v>2017</v>
      </c>
      <c r="T19" s="175" t="s">
        <v>16</v>
      </c>
      <c r="U19" s="177" t="s">
        <v>17</v>
      </c>
    </row>
    <row r="20" spans="2:21" ht="15.75" thickBot="1" x14ac:dyDescent="0.3">
      <c r="B20" s="179"/>
      <c r="C20" s="180"/>
      <c r="D20" s="180"/>
      <c r="E20" s="180"/>
      <c r="F20" s="176"/>
      <c r="G20" s="178"/>
      <c r="I20" s="179"/>
      <c r="J20" s="180"/>
      <c r="K20" s="180"/>
      <c r="L20" s="180"/>
      <c r="M20" s="176"/>
      <c r="N20" s="178"/>
      <c r="P20" s="172"/>
      <c r="Q20" s="174"/>
      <c r="R20" s="174"/>
      <c r="S20" s="174"/>
      <c r="T20" s="198"/>
      <c r="U20" s="199"/>
    </row>
    <row r="21" spans="2:21" x14ac:dyDescent="0.25">
      <c r="B21" s="2" t="s">
        <v>2</v>
      </c>
      <c r="C21" s="3">
        <v>14839</v>
      </c>
      <c r="D21" s="3">
        <v>5000</v>
      </c>
      <c r="E21" s="3">
        <v>549405</v>
      </c>
      <c r="F21" s="63">
        <f>+E21/D21-1</f>
        <v>108.881</v>
      </c>
      <c r="G21" s="5">
        <f>+((F21-AVERAGE($F$21:$F$32))/STDEV($F$21:$F$32))</f>
        <v>3.1639114145399962</v>
      </c>
      <c r="I21" s="2" t="s">
        <v>2</v>
      </c>
      <c r="J21" s="3">
        <v>10412</v>
      </c>
      <c r="K21" s="3">
        <v>582780</v>
      </c>
      <c r="L21" s="3">
        <v>251695</v>
      </c>
      <c r="M21" s="63">
        <f>+L21/K21-1</f>
        <v>-0.56811318164659053</v>
      </c>
      <c r="N21" s="5">
        <f>+((M21-AVERAGE($M$21:$M$32))/STDEV($M$21:$M$32))</f>
        <v>-0.84453983155261825</v>
      </c>
      <c r="P21" s="67" t="s">
        <v>2</v>
      </c>
      <c r="Q21" s="161"/>
      <c r="R21" s="68">
        <v>126865</v>
      </c>
      <c r="S21" s="68">
        <v>259855</v>
      </c>
      <c r="T21" s="69">
        <f>+S21/R21-1</f>
        <v>1.0482796673629449</v>
      </c>
      <c r="U21" s="70">
        <f>+((T21-AVERAGE($T$21:$T$32))/STDEV($T$21:$T$32))</f>
        <v>-0.57742440786952687</v>
      </c>
    </row>
    <row r="22" spans="2:21" x14ac:dyDescent="0.25">
      <c r="B22" s="7" t="s">
        <v>3</v>
      </c>
      <c r="C22" s="6">
        <v>40650</v>
      </c>
      <c r="D22" s="6">
        <v>105500</v>
      </c>
      <c r="E22" s="6">
        <v>91580</v>
      </c>
      <c r="F22" s="62">
        <f t="shared" ref="F22:F32" si="0">+E22/D22-1</f>
        <v>-0.13194312796208529</v>
      </c>
      <c r="G22" s="15">
        <f t="shared" ref="G22:G32" si="1">+((F22-AVERAGE($F$21:$F$32))/STDEV($F$21:$F$32))</f>
        <v>-0.34389343460873806</v>
      </c>
      <c r="I22" s="7" t="s">
        <v>3</v>
      </c>
      <c r="J22" s="6">
        <v>266572</v>
      </c>
      <c r="K22" s="6">
        <v>693719</v>
      </c>
      <c r="L22" s="6">
        <v>384053</v>
      </c>
      <c r="M22" s="62">
        <f t="shared" ref="M22:M32" si="2">+L22/K22-1</f>
        <v>-0.44638535199410712</v>
      </c>
      <c r="N22" s="15">
        <f t="shared" ref="N22:N32" si="3">+((M22-AVERAGE($M$21:$M$32))/STDEV($M$21:$M$32))</f>
        <v>-0.64510284111670291</v>
      </c>
      <c r="P22" s="71" t="s">
        <v>3</v>
      </c>
      <c r="Q22" s="162"/>
      <c r="R22" s="48">
        <v>98915</v>
      </c>
      <c r="S22" s="48">
        <v>512133</v>
      </c>
      <c r="T22" s="66">
        <f t="shared" ref="T22:T32" si="4">+S22/R22-1</f>
        <v>4.1775059394429563</v>
      </c>
      <c r="U22" s="72">
        <f t="shared" ref="U22:U32" si="5">+((T22-AVERAGE($T$21:$T$32))/STDEV($T$21:$T$32))</f>
        <v>0.71317191201804242</v>
      </c>
    </row>
    <row r="23" spans="2:21" x14ac:dyDescent="0.25">
      <c r="B23" s="7" t="s">
        <v>4</v>
      </c>
      <c r="C23" s="6">
        <v>135817</v>
      </c>
      <c r="D23" s="6">
        <v>14100</v>
      </c>
      <c r="E23" s="6">
        <v>50896</v>
      </c>
      <c r="F23" s="62">
        <f t="shared" si="0"/>
        <v>2.6096453900709218</v>
      </c>
      <c r="G23" s="15">
        <f t="shared" si="1"/>
        <v>-0.25567494218038439</v>
      </c>
      <c r="I23" s="7" t="s">
        <v>4</v>
      </c>
      <c r="J23" s="6">
        <v>581814</v>
      </c>
      <c r="K23" s="6">
        <v>490965</v>
      </c>
      <c r="L23" s="6">
        <v>452957</v>
      </c>
      <c r="M23" s="62">
        <f t="shared" si="2"/>
        <v>-7.7414887008238842E-2</v>
      </c>
      <c r="N23" s="15">
        <f t="shared" si="3"/>
        <v>-4.0587346947448318E-2</v>
      </c>
      <c r="P23" s="71" t="s">
        <v>4</v>
      </c>
      <c r="Q23" s="162"/>
      <c r="R23" s="48">
        <v>65194</v>
      </c>
      <c r="S23" s="48">
        <v>572822</v>
      </c>
      <c r="T23" s="66">
        <f t="shared" si="4"/>
        <v>7.7864220633800656</v>
      </c>
      <c r="U23" s="72">
        <f t="shared" si="5"/>
        <v>2.2016081781625738</v>
      </c>
    </row>
    <row r="24" spans="2:21" x14ac:dyDescent="0.25">
      <c r="B24" s="7" t="s">
        <v>5</v>
      </c>
      <c r="C24" s="6">
        <v>33977</v>
      </c>
      <c r="D24" s="6">
        <v>100459</v>
      </c>
      <c r="E24" s="6">
        <v>12000</v>
      </c>
      <c r="F24" s="62">
        <f t="shared" si="0"/>
        <v>-0.88054828337928903</v>
      </c>
      <c r="G24" s="15">
        <f t="shared" si="1"/>
        <v>-0.36798195766776415</v>
      </c>
      <c r="I24" s="7" t="s">
        <v>5</v>
      </c>
      <c r="J24" s="6">
        <v>754166</v>
      </c>
      <c r="K24" s="6">
        <v>938714</v>
      </c>
      <c r="L24" s="6">
        <v>195209</v>
      </c>
      <c r="M24" s="62">
        <f t="shared" si="2"/>
        <v>-0.79204635277624491</v>
      </c>
      <c r="N24" s="15">
        <f t="shared" si="3"/>
        <v>-1.2114284702178189</v>
      </c>
      <c r="P24" s="71" t="s">
        <v>5</v>
      </c>
      <c r="Q24" s="162"/>
      <c r="R24" s="48">
        <v>76383</v>
      </c>
      <c r="S24" s="48">
        <v>499140</v>
      </c>
      <c r="T24" s="66">
        <f t="shared" si="4"/>
        <v>5.534700129609992</v>
      </c>
      <c r="U24" s="72">
        <f t="shared" si="5"/>
        <v>1.2729236445247736</v>
      </c>
    </row>
    <row r="25" spans="2:21" x14ac:dyDescent="0.25">
      <c r="B25" s="7" t="s">
        <v>6</v>
      </c>
      <c r="C25" s="6">
        <v>156281</v>
      </c>
      <c r="D25" s="6">
        <v>267700</v>
      </c>
      <c r="E25" s="6">
        <v>80600</v>
      </c>
      <c r="F25" s="62">
        <f t="shared" si="0"/>
        <v>-0.69891669779604038</v>
      </c>
      <c r="G25" s="15">
        <f t="shared" si="1"/>
        <v>-0.36213743922448516</v>
      </c>
      <c r="I25" s="7" t="s">
        <v>6</v>
      </c>
      <c r="J25" s="6">
        <v>668178</v>
      </c>
      <c r="K25" s="6">
        <v>451280</v>
      </c>
      <c r="L25" s="6">
        <v>385514</v>
      </c>
      <c r="M25" s="62">
        <f t="shared" si="2"/>
        <v>-0.14573213969154408</v>
      </c>
      <c r="N25" s="15">
        <f t="shared" si="3"/>
        <v>-0.15251727545193136</v>
      </c>
      <c r="P25" s="71" t="s">
        <v>6</v>
      </c>
      <c r="Q25" s="162">
        <v>40000</v>
      </c>
      <c r="R25" s="48">
        <v>206015</v>
      </c>
      <c r="S25" s="48">
        <v>482256</v>
      </c>
      <c r="T25" s="66">
        <f t="shared" si="4"/>
        <v>1.3408780914011116</v>
      </c>
      <c r="U25" s="72">
        <f t="shared" si="5"/>
        <v>-0.45674714888130086</v>
      </c>
    </row>
    <row r="26" spans="2:21" x14ac:dyDescent="0.25">
      <c r="B26" s="7" t="s">
        <v>7</v>
      </c>
      <c r="C26" s="6">
        <v>106043</v>
      </c>
      <c r="D26" s="6">
        <v>48000</v>
      </c>
      <c r="E26" s="6">
        <v>91806</v>
      </c>
      <c r="F26" s="62">
        <f t="shared" si="0"/>
        <v>0.91262500000000002</v>
      </c>
      <c r="G26" s="15">
        <f t="shared" si="1"/>
        <v>-0.31028145203681029</v>
      </c>
      <c r="I26" s="7" t="s">
        <v>7</v>
      </c>
      <c r="J26" s="6">
        <v>897759</v>
      </c>
      <c r="K26" s="6">
        <v>429116</v>
      </c>
      <c r="L26" s="6">
        <v>511837</v>
      </c>
      <c r="M26" s="62">
        <f t="shared" si="2"/>
        <v>0.19277071933929291</v>
      </c>
      <c r="N26" s="15">
        <f t="shared" si="3"/>
        <v>0.40208056508950429</v>
      </c>
      <c r="P26" s="71" t="s">
        <v>7</v>
      </c>
      <c r="Q26" s="162">
        <v>12300</v>
      </c>
      <c r="R26" s="48">
        <v>175588</v>
      </c>
      <c r="S26" s="48">
        <v>500983</v>
      </c>
      <c r="T26" s="66">
        <f t="shared" si="4"/>
        <v>1.8531733375857118</v>
      </c>
      <c r="U26" s="72">
        <f t="shared" si="5"/>
        <v>-0.24545966055842516</v>
      </c>
    </row>
    <row r="27" spans="2:21" x14ac:dyDescent="0.25">
      <c r="B27" s="7" t="s">
        <v>8</v>
      </c>
      <c r="C27" s="6">
        <v>98431</v>
      </c>
      <c r="D27" s="6">
        <v>83640</v>
      </c>
      <c r="E27" s="6">
        <v>121907</v>
      </c>
      <c r="F27" s="62">
        <f t="shared" si="0"/>
        <v>0.45752032520325203</v>
      </c>
      <c r="G27" s="15">
        <f t="shared" si="1"/>
        <v>-0.32492575334008189</v>
      </c>
      <c r="I27" s="7" t="s">
        <v>8</v>
      </c>
      <c r="J27" s="6">
        <v>951672</v>
      </c>
      <c r="K27" s="6">
        <v>765470</v>
      </c>
      <c r="L27" s="6">
        <v>549279</v>
      </c>
      <c r="M27" s="62">
        <f t="shared" si="2"/>
        <v>-0.28242909584960874</v>
      </c>
      <c r="N27" s="15">
        <f t="shared" si="3"/>
        <v>-0.37647945087020057</v>
      </c>
      <c r="P27" s="71" t="s">
        <v>8</v>
      </c>
      <c r="Q27" s="162">
        <v>3139</v>
      </c>
      <c r="R27" s="48">
        <v>480892</v>
      </c>
      <c r="S27" s="48">
        <v>360300</v>
      </c>
      <c r="T27" s="66">
        <f t="shared" si="4"/>
        <v>-0.250767324056129</v>
      </c>
      <c r="U27" s="72">
        <f t="shared" si="5"/>
        <v>-1.1131943141384231</v>
      </c>
    </row>
    <row r="28" spans="2:21" x14ac:dyDescent="0.25">
      <c r="B28" s="7" t="s">
        <v>9</v>
      </c>
      <c r="C28" s="6">
        <v>108681</v>
      </c>
      <c r="D28" s="6">
        <v>68100</v>
      </c>
      <c r="E28" s="6">
        <v>156325</v>
      </c>
      <c r="F28" s="62">
        <f t="shared" si="0"/>
        <v>1.2955212922173276</v>
      </c>
      <c r="G28" s="15">
        <f t="shared" si="1"/>
        <v>-0.29796066303669655</v>
      </c>
      <c r="I28" s="7" t="s">
        <v>9</v>
      </c>
      <c r="J28" s="6">
        <v>951183</v>
      </c>
      <c r="K28" s="6">
        <v>1506029</v>
      </c>
      <c r="L28" s="6">
        <v>589000</v>
      </c>
      <c r="M28" s="62">
        <f t="shared" si="2"/>
        <v>-0.60890527340442979</v>
      </c>
      <c r="N28" s="15">
        <f t="shared" si="3"/>
        <v>-0.91137296278476776</v>
      </c>
      <c r="P28" s="71" t="s">
        <v>9</v>
      </c>
      <c r="Q28" s="162"/>
      <c r="R28" s="48">
        <v>503949</v>
      </c>
      <c r="S28" s="48">
        <v>689242</v>
      </c>
      <c r="T28" s="66">
        <f t="shared" si="4"/>
        <v>0.36768204719128317</v>
      </c>
      <c r="U28" s="72">
        <f t="shared" si="5"/>
        <v>-0.85812535677659418</v>
      </c>
    </row>
    <row r="29" spans="2:21" x14ac:dyDescent="0.25">
      <c r="B29" s="7" t="s">
        <v>10</v>
      </c>
      <c r="C29" s="6">
        <v>107679</v>
      </c>
      <c r="D29" s="6">
        <v>63860</v>
      </c>
      <c r="E29" s="6">
        <v>216965</v>
      </c>
      <c r="F29" s="62">
        <f t="shared" si="0"/>
        <v>2.3975101785155029</v>
      </c>
      <c r="G29" s="15">
        <f t="shared" si="1"/>
        <v>-0.26250100248494668</v>
      </c>
      <c r="I29" s="7" t="s">
        <v>10</v>
      </c>
      <c r="J29" s="6">
        <v>1054021</v>
      </c>
      <c r="K29" s="6">
        <v>586493</v>
      </c>
      <c r="L29" s="6">
        <v>674745</v>
      </c>
      <c r="M29" s="62">
        <f t="shared" si="2"/>
        <v>0.15047408920481575</v>
      </c>
      <c r="N29" s="15">
        <f t="shared" si="3"/>
        <v>0.33278242148763915</v>
      </c>
      <c r="P29" s="71" t="s">
        <v>10</v>
      </c>
      <c r="Q29" s="162">
        <v>53000</v>
      </c>
      <c r="R29" s="48">
        <v>158077</v>
      </c>
      <c r="S29" s="48">
        <v>817671</v>
      </c>
      <c r="T29" s="66">
        <f t="shared" si="4"/>
        <v>4.1726120814539751</v>
      </c>
      <c r="U29" s="72">
        <f t="shared" si="5"/>
        <v>0.71115352326584991</v>
      </c>
    </row>
    <row r="30" spans="2:21" x14ac:dyDescent="0.25">
      <c r="B30" s="7" t="s">
        <v>11</v>
      </c>
      <c r="C30" s="6">
        <v>830746</v>
      </c>
      <c r="D30" s="6">
        <v>39545</v>
      </c>
      <c r="E30" s="6">
        <v>377245</v>
      </c>
      <c r="F30" s="62">
        <f t="shared" si="0"/>
        <v>8.5396383866481216</v>
      </c>
      <c r="G30" s="15">
        <f t="shared" si="1"/>
        <v>-6.4860369231973053E-2</v>
      </c>
      <c r="I30" s="7" t="s">
        <v>11</v>
      </c>
      <c r="J30" s="6">
        <v>468390</v>
      </c>
      <c r="K30" s="6">
        <v>467044</v>
      </c>
      <c r="L30" s="6">
        <v>648548</v>
      </c>
      <c r="M30" s="62">
        <f t="shared" si="2"/>
        <v>0.38862291347282052</v>
      </c>
      <c r="N30" s="15">
        <f t="shared" si="3"/>
        <v>0.72296176604226037</v>
      </c>
      <c r="P30" s="71" t="s">
        <v>11</v>
      </c>
      <c r="Q30" s="162">
        <v>5346</v>
      </c>
      <c r="R30" s="48">
        <v>281229</v>
      </c>
      <c r="S30" s="48">
        <v>698932</v>
      </c>
      <c r="T30" s="66">
        <f t="shared" si="4"/>
        <v>1.4852771229140664</v>
      </c>
      <c r="U30" s="72">
        <f t="shared" si="5"/>
        <v>-0.39719221661937987</v>
      </c>
    </row>
    <row r="31" spans="2:21" x14ac:dyDescent="0.25">
      <c r="B31" s="7" t="s">
        <v>12</v>
      </c>
      <c r="C31" s="6">
        <v>83434</v>
      </c>
      <c r="D31" s="6">
        <v>54814</v>
      </c>
      <c r="E31" s="6">
        <v>272062</v>
      </c>
      <c r="F31" s="62">
        <f t="shared" si="0"/>
        <v>3.9633670230233156</v>
      </c>
      <c r="G31" s="15">
        <f t="shared" si="1"/>
        <v>-0.21211505679233522</v>
      </c>
      <c r="I31" s="7" t="s">
        <v>12</v>
      </c>
      <c r="J31" s="6">
        <v>537460</v>
      </c>
      <c r="K31" s="6">
        <v>468073</v>
      </c>
      <c r="L31" s="6">
        <v>1176596</v>
      </c>
      <c r="M31" s="62">
        <f t="shared" si="2"/>
        <v>1.513701922563361</v>
      </c>
      <c r="N31" s="15">
        <f t="shared" si="3"/>
        <v>2.5662737861137654</v>
      </c>
      <c r="P31" s="71" t="s">
        <v>12</v>
      </c>
      <c r="Q31" s="162">
        <v>166136</v>
      </c>
      <c r="R31" s="48">
        <v>547399</v>
      </c>
      <c r="S31" s="48">
        <v>1037465</v>
      </c>
      <c r="T31" s="66">
        <f t="shared" si="4"/>
        <v>0.89526287041079722</v>
      </c>
      <c r="U31" s="72">
        <f t="shared" si="5"/>
        <v>-0.64053359137262877</v>
      </c>
    </row>
    <row r="32" spans="2:21" ht="15.75" thickBot="1" x14ac:dyDescent="0.3">
      <c r="B32" s="8" t="s">
        <v>13</v>
      </c>
      <c r="C32" s="9">
        <v>49500</v>
      </c>
      <c r="D32" s="9">
        <v>691759</v>
      </c>
      <c r="E32" s="9">
        <v>220275</v>
      </c>
      <c r="F32" s="64">
        <f t="shared" si="0"/>
        <v>-0.68157262861777013</v>
      </c>
      <c r="G32" s="16">
        <f t="shared" si="1"/>
        <v>-0.36157934393578089</v>
      </c>
      <c r="I32" s="8" t="s">
        <v>13</v>
      </c>
      <c r="J32" s="9">
        <v>721736</v>
      </c>
      <c r="K32" s="9">
        <v>677281</v>
      </c>
      <c r="L32" s="9">
        <v>706913</v>
      </c>
      <c r="M32" s="64">
        <f t="shared" si="2"/>
        <v>4.3751411895505798E-2</v>
      </c>
      <c r="N32" s="16">
        <f t="shared" si="3"/>
        <v>0.15792964020831815</v>
      </c>
      <c r="P32" s="73" t="s">
        <v>13</v>
      </c>
      <c r="Q32" s="163">
        <v>849</v>
      </c>
      <c r="R32" s="74">
        <v>243240</v>
      </c>
      <c r="S32" s="74">
        <v>478905</v>
      </c>
      <c r="T32" s="75">
        <f t="shared" si="4"/>
        <v>0.96885791810557476</v>
      </c>
      <c r="U32" s="76">
        <f t="shared" si="5"/>
        <v>-0.6101805617549606</v>
      </c>
    </row>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spans="9:14" x14ac:dyDescent="0.25"/>
    <row r="50" spans="9:14" x14ac:dyDescent="0.25"/>
    <row r="51" spans="9:14" x14ac:dyDescent="0.25"/>
    <row r="52" spans="9:14" x14ac:dyDescent="0.25">
      <c r="I52" s="164" t="s">
        <v>102</v>
      </c>
      <c r="J52" s="164"/>
      <c r="K52" s="164"/>
      <c r="L52" s="164"/>
      <c r="M52" s="164"/>
      <c r="N52" s="164"/>
    </row>
    <row r="53" spans="9:14" x14ac:dyDescent="0.25">
      <c r="I53" s="164" t="s">
        <v>103</v>
      </c>
      <c r="J53" s="164"/>
      <c r="K53" s="164"/>
      <c r="L53" s="164"/>
      <c r="M53" s="164"/>
      <c r="N53" s="164"/>
    </row>
    <row r="54" spans="9:14" x14ac:dyDescent="0.25"/>
  </sheetData>
  <sheetProtection algorithmName="SHA-512" hashValue="N+NXCCcdxl089mAhcCMDqJSipz5BdQGqsMN42QffsvtOLTWTz+JfFir8JPOmNgR6LKxwhlSvdtAg7qWpgS6D0g==" saltValue="XEk/yRJDgp5V39L+7TymjA==" spinCount="100000" sheet="1" objects="1" scenarios="1" selectLockedCells="1" selectUnlockedCells="1"/>
  <mergeCells count="26">
    <mergeCell ref="I52:N52"/>
    <mergeCell ref="I53:N53"/>
    <mergeCell ref="B17:G17"/>
    <mergeCell ref="B18:G18"/>
    <mergeCell ref="B19:B20"/>
    <mergeCell ref="C19:C20"/>
    <mergeCell ref="D19:D20"/>
    <mergeCell ref="E19:E20"/>
    <mergeCell ref="F19:F20"/>
    <mergeCell ref="G19:G20"/>
    <mergeCell ref="I17:N17"/>
    <mergeCell ref="I18:N18"/>
    <mergeCell ref="I19:I20"/>
    <mergeCell ref="J19:J20"/>
    <mergeCell ref="K19:K20"/>
    <mergeCell ref="L19:L20"/>
    <mergeCell ref="M19:M20"/>
    <mergeCell ref="N19:N20"/>
    <mergeCell ref="P17:U17"/>
    <mergeCell ref="P18:U18"/>
    <mergeCell ref="P19:P20"/>
    <mergeCell ref="Q19:Q20"/>
    <mergeCell ref="R19:R20"/>
    <mergeCell ref="S19:S20"/>
    <mergeCell ref="T19:T20"/>
    <mergeCell ref="U19:U20"/>
  </mergeCells>
  <conditionalFormatting sqref="G21:G32">
    <cfRule type="iconSet" priority="3">
      <iconSet showValue="0">
        <cfvo type="percent" val="0"/>
        <cfvo type="num" val="-1.5"/>
        <cfvo type="num" val="1.5"/>
      </iconSet>
    </cfRule>
  </conditionalFormatting>
  <conditionalFormatting sqref="U21:U32">
    <cfRule type="iconSet" priority="2">
      <iconSet showValue="0">
        <cfvo type="percent" val="0"/>
        <cfvo type="num" val="-1.5"/>
        <cfvo type="num" val="1.5"/>
      </iconSet>
    </cfRule>
  </conditionalFormatting>
  <conditionalFormatting sqref="N21:N32">
    <cfRule type="iconSet" priority="1">
      <iconSet showValue="0">
        <cfvo type="percent" val="0"/>
        <cfvo type="num" val="-1.5"/>
        <cfvo type="num" val="1.5"/>
      </iconSet>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showGridLines="0" showRowColHeaders="0" zoomScaleNormal="100" workbookViewId="0">
      <selection activeCell="P23" sqref="P23"/>
    </sheetView>
  </sheetViews>
  <sheetFormatPr baseColWidth="10" defaultColWidth="0" defaultRowHeight="15" zeroHeight="1" x14ac:dyDescent="0.25"/>
  <cols>
    <col min="1" max="1" width="11.42578125" customWidth="1"/>
    <col min="2" max="2" width="19.140625" bestFit="1" customWidth="1"/>
    <col min="3" max="15" width="11.42578125" customWidth="1"/>
    <col min="16" max="16" width="28.28515625" customWidth="1"/>
    <col min="17" max="16384" width="11.42578125" hidden="1"/>
  </cols>
  <sheetData>
    <row r="1" spans="2:6" x14ac:dyDescent="0.25"/>
    <row r="2" spans="2:6" x14ac:dyDescent="0.25"/>
    <row r="3" spans="2:6" x14ac:dyDescent="0.25"/>
    <row r="4" spans="2:6" x14ac:dyDescent="0.25"/>
    <row r="5" spans="2:6" x14ac:dyDescent="0.25"/>
    <row r="6" spans="2:6" x14ac:dyDescent="0.25"/>
    <row r="7" spans="2:6" x14ac:dyDescent="0.25"/>
    <row r="8" spans="2:6" x14ac:dyDescent="0.25"/>
    <row r="9" spans="2:6" x14ac:dyDescent="0.25"/>
    <row r="10" spans="2:6" x14ac:dyDescent="0.25"/>
    <row r="11" spans="2:6" ht="15.75" thickBot="1" x14ac:dyDescent="0.3"/>
    <row r="12" spans="2:6" ht="15" customHeight="1" x14ac:dyDescent="0.25">
      <c r="B12" s="192" t="s">
        <v>49</v>
      </c>
      <c r="C12" s="193"/>
      <c r="D12" s="193"/>
      <c r="E12" s="193"/>
      <c r="F12" s="194"/>
    </row>
    <row r="13" spans="2:6" ht="15.75" thickBot="1" x14ac:dyDescent="0.3">
      <c r="B13" s="195"/>
      <c r="C13" s="196"/>
      <c r="D13" s="196"/>
      <c r="E13" s="196"/>
      <c r="F13" s="197"/>
    </row>
    <row r="14" spans="2:6" ht="30.75" customHeight="1" thickBot="1" x14ac:dyDescent="0.3">
      <c r="B14" s="51" t="s">
        <v>46</v>
      </c>
      <c r="C14" s="52">
        <v>2015</v>
      </c>
      <c r="D14" s="52">
        <v>2016</v>
      </c>
      <c r="E14" s="52">
        <v>2017</v>
      </c>
      <c r="F14" s="56" t="s">
        <v>16</v>
      </c>
    </row>
    <row r="15" spans="2:6" ht="30" customHeight="1" x14ac:dyDescent="0.25">
      <c r="B15" s="57" t="s">
        <v>0</v>
      </c>
      <c r="C15" s="78">
        <v>5.9130957749317909</v>
      </c>
      <c r="D15" s="78">
        <v>5.2718549061023277</v>
      </c>
      <c r="E15" s="78">
        <v>2.8971533725468137</v>
      </c>
      <c r="F15" s="94">
        <f>+E15/D15-1</f>
        <v>-0.45044895503605886</v>
      </c>
    </row>
    <row r="16" spans="2:6" ht="30" customHeight="1" x14ac:dyDescent="0.25">
      <c r="B16" s="53" t="s">
        <v>14</v>
      </c>
      <c r="C16" s="79">
        <v>5.3660833093931837</v>
      </c>
      <c r="D16" s="79">
        <v>4.6188310733422648</v>
      </c>
      <c r="E16" s="79">
        <v>2.9904185282239157</v>
      </c>
      <c r="F16" s="95">
        <f>+E16/D16-1</f>
        <v>-0.35255945048884463</v>
      </c>
    </row>
    <row r="17" spans="2:7" ht="45.75" customHeight="1" thickBot="1" x14ac:dyDescent="0.3">
      <c r="B17" s="59" t="s">
        <v>19</v>
      </c>
      <c r="C17" s="80">
        <v>5.6633978788470261</v>
      </c>
      <c r="D17" s="80">
        <v>4.2083373690322006</v>
      </c>
      <c r="E17" s="80">
        <v>3.38928544551257</v>
      </c>
      <c r="F17" s="95">
        <f>+E17/D17-1</f>
        <v>-0.19462601300617433</v>
      </c>
    </row>
    <row r="18" spans="2:7" x14ac:dyDescent="0.25"/>
    <row r="19" spans="2:7" x14ac:dyDescent="0.25"/>
    <row r="20" spans="2:7" x14ac:dyDescent="0.25">
      <c r="B20" s="164" t="s">
        <v>102</v>
      </c>
      <c r="C20" s="164"/>
      <c r="D20" s="164"/>
      <c r="E20" s="164"/>
      <c r="F20" s="164"/>
      <c r="G20" s="164"/>
    </row>
    <row r="21" spans="2:7" x14ac:dyDescent="0.25">
      <c r="B21" s="164" t="s">
        <v>103</v>
      </c>
      <c r="C21" s="164"/>
      <c r="D21" s="164"/>
      <c r="E21" s="164"/>
      <c r="F21" s="164"/>
      <c r="G21" s="164"/>
    </row>
    <row r="22" spans="2:7" x14ac:dyDescent="0.25"/>
    <row r="23" spans="2:7" x14ac:dyDescent="0.25"/>
    <row r="24" spans="2:7" x14ac:dyDescent="0.25"/>
  </sheetData>
  <sheetProtection algorithmName="SHA-512" hashValue="6R6goAtvCLmX3ssLVyt/F3LJTo9+DrsXrvjeyo1JMIx0qmyVeeo0n8ftMNwtVNJ9paFyE9jFS1QUcwZF2VLeOw==" saltValue="FEIp7/v8djPbdGbV5zWKIA==" spinCount="100000" sheet="1" objects="1" scenarios="1"/>
  <mergeCells count="3">
    <mergeCell ref="B12:F13"/>
    <mergeCell ref="B20:G20"/>
    <mergeCell ref="B21:G2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showGridLines="0" showRowColHeaders="0" workbookViewId="0">
      <selection activeCell="Q14" sqref="Q14"/>
    </sheetView>
  </sheetViews>
  <sheetFormatPr baseColWidth="10" defaultColWidth="0" defaultRowHeight="15" zeroHeight="1" x14ac:dyDescent="0.25"/>
  <cols>
    <col min="1" max="6" width="11.42578125" customWidth="1"/>
    <col min="7" max="7" width="22" customWidth="1"/>
    <col min="8" max="13" width="11.42578125" customWidth="1"/>
    <col min="14" max="14" width="22.42578125" customWidth="1"/>
    <col min="15" max="20" width="11.42578125" customWidth="1"/>
    <col min="21" max="21" width="21.85546875" customWidth="1"/>
    <col min="22" max="22" width="11.42578125" customWidth="1"/>
    <col min="23" max="16384" width="11.425781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ht="15.75" thickBot="1" x14ac:dyDescent="0.3"/>
    <row r="17" spans="2:21" ht="15" customHeight="1" x14ac:dyDescent="0.25">
      <c r="B17" s="165" t="s">
        <v>0</v>
      </c>
      <c r="C17" s="166"/>
      <c r="D17" s="166"/>
      <c r="E17" s="166"/>
      <c r="F17" s="166"/>
      <c r="G17" s="167"/>
      <c r="I17" s="165" t="s">
        <v>14</v>
      </c>
      <c r="J17" s="166"/>
      <c r="K17" s="166"/>
      <c r="L17" s="166"/>
      <c r="M17" s="166"/>
      <c r="N17" s="167"/>
      <c r="P17" s="165" t="s">
        <v>19</v>
      </c>
      <c r="Q17" s="166"/>
      <c r="R17" s="166"/>
      <c r="S17" s="166"/>
      <c r="T17" s="166"/>
      <c r="U17" s="167"/>
    </row>
    <row r="18" spans="2:21" ht="15" customHeight="1" thickBot="1" x14ac:dyDescent="0.3">
      <c r="B18" s="168" t="s">
        <v>50</v>
      </c>
      <c r="C18" s="169"/>
      <c r="D18" s="169"/>
      <c r="E18" s="169"/>
      <c r="F18" s="169"/>
      <c r="G18" s="170"/>
      <c r="I18" s="168" t="s">
        <v>50</v>
      </c>
      <c r="J18" s="169"/>
      <c r="K18" s="169"/>
      <c r="L18" s="169"/>
      <c r="M18" s="169"/>
      <c r="N18" s="170"/>
      <c r="P18" s="168" t="s">
        <v>50</v>
      </c>
      <c r="Q18" s="169"/>
      <c r="R18" s="169"/>
      <c r="S18" s="169"/>
      <c r="T18" s="169"/>
      <c r="U18" s="170"/>
    </row>
    <row r="19" spans="2:21" ht="15" customHeight="1" x14ac:dyDescent="0.25">
      <c r="B19" s="202" t="s">
        <v>1</v>
      </c>
      <c r="C19" s="204">
        <v>2015</v>
      </c>
      <c r="D19" s="204">
        <v>2016</v>
      </c>
      <c r="E19" s="204">
        <v>2017</v>
      </c>
      <c r="F19" s="206" t="s">
        <v>16</v>
      </c>
      <c r="G19" s="200" t="s">
        <v>17</v>
      </c>
      <c r="I19" s="202" t="s">
        <v>1</v>
      </c>
      <c r="J19" s="204">
        <v>2015</v>
      </c>
      <c r="K19" s="204">
        <v>2016</v>
      </c>
      <c r="L19" s="204">
        <v>2017</v>
      </c>
      <c r="M19" s="206" t="s">
        <v>16</v>
      </c>
      <c r="N19" s="200" t="s">
        <v>17</v>
      </c>
      <c r="P19" s="202" t="s">
        <v>1</v>
      </c>
      <c r="Q19" s="204">
        <v>2015</v>
      </c>
      <c r="R19" s="204">
        <v>2016</v>
      </c>
      <c r="S19" s="204">
        <v>2017</v>
      </c>
      <c r="T19" s="206" t="s">
        <v>16</v>
      </c>
      <c r="U19" s="200" t="s">
        <v>17</v>
      </c>
    </row>
    <row r="20" spans="2:21" ht="15.75" thickBot="1" x14ac:dyDescent="0.3">
      <c r="B20" s="203"/>
      <c r="C20" s="205"/>
      <c r="D20" s="205"/>
      <c r="E20" s="205"/>
      <c r="F20" s="207"/>
      <c r="G20" s="201"/>
      <c r="I20" s="203"/>
      <c r="J20" s="205"/>
      <c r="K20" s="205"/>
      <c r="L20" s="205"/>
      <c r="M20" s="207"/>
      <c r="N20" s="201"/>
      <c r="P20" s="203"/>
      <c r="Q20" s="205"/>
      <c r="R20" s="205"/>
      <c r="S20" s="205"/>
      <c r="T20" s="207"/>
      <c r="U20" s="201"/>
    </row>
    <row r="21" spans="2:21" x14ac:dyDescent="0.25">
      <c r="B21" s="2" t="s">
        <v>2</v>
      </c>
      <c r="C21" s="14">
        <v>4.4864397870476447</v>
      </c>
      <c r="D21" s="14">
        <v>3.4</v>
      </c>
      <c r="E21" s="14">
        <v>3.0993256340950666</v>
      </c>
      <c r="F21" s="63">
        <f>+E21/D21-1</f>
        <v>-8.8433637030862711E-2</v>
      </c>
      <c r="G21" s="5">
        <f t="shared" ref="G21:G32" si="0">+((F21-AVERAGE($F$21:$F$32))/STDEV($F$21:$F$32))</f>
        <v>0.77837717640341453</v>
      </c>
      <c r="I21" s="2" t="s">
        <v>2</v>
      </c>
      <c r="J21" s="14">
        <v>5.0006819054936607</v>
      </c>
      <c r="K21" s="14">
        <v>5.6404614262672021</v>
      </c>
      <c r="L21" s="14">
        <v>4.3409023222551122</v>
      </c>
      <c r="M21" s="63">
        <f>+L21/K21-1</f>
        <v>-0.23039943114585304</v>
      </c>
      <c r="N21" s="5">
        <f t="shared" ref="N21:N32" si="1">+((M21-AVERAGE($M$21:$M$32))/STDEV($M$21:$M$32))</f>
        <v>0.65547156613784407</v>
      </c>
      <c r="P21" s="67" t="s">
        <v>2</v>
      </c>
      <c r="Q21" s="84" t="s">
        <v>15</v>
      </c>
      <c r="R21" s="82">
        <v>2.8431635991014073</v>
      </c>
      <c r="S21" s="82">
        <v>4.4325958707740849</v>
      </c>
      <c r="T21" s="69">
        <f>+S21/R21-1</f>
        <v>0.55903651558250944</v>
      </c>
      <c r="U21" s="70">
        <f t="shared" ref="U21:U32" si="2">+((T21-AVERAGE($T$21:$T$32))/STDEV($T$21:$T$32))</f>
        <v>1.6561134617814768</v>
      </c>
    </row>
    <row r="22" spans="2:21" x14ac:dyDescent="0.25">
      <c r="B22" s="7" t="s">
        <v>3</v>
      </c>
      <c r="C22" s="12">
        <v>4.0118942189421896</v>
      </c>
      <c r="D22" s="12">
        <v>4.8935545023696685</v>
      </c>
      <c r="E22" s="12">
        <v>3.2585477178423243</v>
      </c>
      <c r="F22" s="62">
        <f t="shared" ref="F22:F32" si="3">+E22/D22-1</f>
        <v>-0.33411435056779359</v>
      </c>
      <c r="G22" s="15">
        <f t="shared" si="0"/>
        <v>-0.31073788968739857</v>
      </c>
      <c r="I22" s="7" t="s">
        <v>3</v>
      </c>
      <c r="J22" s="12">
        <v>6.0830553096349202</v>
      </c>
      <c r="K22" s="12">
        <v>4.8070631192168607</v>
      </c>
      <c r="L22" s="12">
        <v>3.9470307483602523</v>
      </c>
      <c r="M22" s="62">
        <f t="shared" ref="M22:M32" si="4">+L22/K22-1</f>
        <v>-0.17891014732436461</v>
      </c>
      <c r="N22" s="15">
        <f t="shared" si="1"/>
        <v>1.090223021820103</v>
      </c>
      <c r="P22" s="71" t="s">
        <v>3</v>
      </c>
      <c r="Q22" s="85" t="s">
        <v>15</v>
      </c>
      <c r="R22" s="81">
        <v>7.4705504726280143</v>
      </c>
      <c r="S22" s="81">
        <v>4.0526722550587442</v>
      </c>
      <c r="T22" s="66">
        <f t="shared" ref="T22:T32" si="5">+S22/R22-1</f>
        <v>-0.45751357013011629</v>
      </c>
      <c r="U22" s="72">
        <f t="shared" si="2"/>
        <v>-0.55592337831420369</v>
      </c>
    </row>
    <row r="23" spans="2:21" x14ac:dyDescent="0.25">
      <c r="B23" s="7" t="s">
        <v>4</v>
      </c>
      <c r="C23" s="12">
        <v>4.8322740157712225</v>
      </c>
      <c r="D23" s="12">
        <v>5.3439716312056742</v>
      </c>
      <c r="E23" s="12">
        <v>3.2397044954416852</v>
      </c>
      <c r="F23" s="62">
        <f t="shared" si="3"/>
        <v>-0.39376465314229914</v>
      </c>
      <c r="G23" s="15">
        <f t="shared" si="0"/>
        <v>-0.57517070696267025</v>
      </c>
      <c r="I23" s="7" t="s">
        <v>4</v>
      </c>
      <c r="J23" s="12">
        <v>4.8058854376140836</v>
      </c>
      <c r="K23" s="12">
        <v>4.073303005305875</v>
      </c>
      <c r="L23" s="12">
        <v>3.2954239144113018</v>
      </c>
      <c r="M23" s="62">
        <f t="shared" si="4"/>
        <v>-0.19097010212137666</v>
      </c>
      <c r="N23" s="15">
        <f t="shared" si="1"/>
        <v>0.9883943981857013</v>
      </c>
      <c r="P23" s="71" t="s">
        <v>4</v>
      </c>
      <c r="Q23" s="85" t="s">
        <v>15</v>
      </c>
      <c r="R23" s="81">
        <v>7.7337745804828666</v>
      </c>
      <c r="S23" s="81">
        <v>2.5631646480058379</v>
      </c>
      <c r="T23" s="66">
        <f t="shared" si="5"/>
        <v>-0.66857520589308361</v>
      </c>
      <c r="U23" s="72">
        <f t="shared" si="2"/>
        <v>-1.015198450344962</v>
      </c>
    </row>
    <row r="24" spans="2:21" x14ac:dyDescent="0.25">
      <c r="B24" s="7" t="s">
        <v>5</v>
      </c>
      <c r="C24" s="12">
        <v>5.2295964917444158</v>
      </c>
      <c r="D24" s="12">
        <v>4.9933430553758251</v>
      </c>
      <c r="E24" s="12">
        <v>3.1166666666666667</v>
      </c>
      <c r="F24" s="62">
        <f t="shared" si="3"/>
        <v>-0.37583566117868306</v>
      </c>
      <c r="G24" s="15">
        <f t="shared" si="0"/>
        <v>-0.49569057607946149</v>
      </c>
      <c r="I24" s="7" t="s">
        <v>5</v>
      </c>
      <c r="J24" s="12">
        <v>4.4766652302013075</v>
      </c>
      <c r="K24" s="12">
        <v>5.3795575116595691</v>
      </c>
      <c r="L24" s="12">
        <v>2.4755102992177607</v>
      </c>
      <c r="M24" s="62">
        <f t="shared" si="4"/>
        <v>-0.53983012657595375</v>
      </c>
      <c r="N24" s="15">
        <f t="shared" si="1"/>
        <v>-1.9572166533643942</v>
      </c>
      <c r="P24" s="71" t="s">
        <v>5</v>
      </c>
      <c r="Q24" s="85" t="s">
        <v>15</v>
      </c>
      <c r="R24" s="81">
        <v>5.2963656834635975</v>
      </c>
      <c r="S24" s="81">
        <v>2.1500965660936817</v>
      </c>
      <c r="T24" s="66">
        <f t="shared" si="5"/>
        <v>-0.59404302976912082</v>
      </c>
      <c r="U24" s="72">
        <f t="shared" si="2"/>
        <v>-0.85301468618431175</v>
      </c>
    </row>
    <row r="25" spans="2:21" x14ac:dyDescent="0.25">
      <c r="B25" s="7" t="s">
        <v>6</v>
      </c>
      <c r="C25" s="12">
        <v>5.568598038149231</v>
      </c>
      <c r="D25" s="12">
        <v>4.5824803884945835</v>
      </c>
      <c r="E25" s="12">
        <v>3.5629032258064517</v>
      </c>
      <c r="F25" s="62">
        <f t="shared" si="3"/>
        <v>-0.22249460472281013</v>
      </c>
      <c r="G25" s="15">
        <f t="shared" si="0"/>
        <v>0.18407810593093449</v>
      </c>
      <c r="I25" s="7" t="s">
        <v>6</v>
      </c>
      <c r="J25" s="12">
        <v>5.4728503482604927</v>
      </c>
      <c r="K25" s="12">
        <v>4.3569185871299414</v>
      </c>
      <c r="L25" s="12">
        <v>3.1814593244343934</v>
      </c>
      <c r="M25" s="62">
        <f t="shared" si="4"/>
        <v>-0.26979142235243492</v>
      </c>
      <c r="N25" s="15">
        <f t="shared" si="1"/>
        <v>0.32286399717925224</v>
      </c>
      <c r="P25" s="71" t="s">
        <v>6</v>
      </c>
      <c r="Q25" s="85">
        <v>6.4887499999999996</v>
      </c>
      <c r="R25" s="81">
        <v>4.8137147780501417</v>
      </c>
      <c r="S25" s="81">
        <v>2.2124923277263528</v>
      </c>
      <c r="T25" s="66">
        <f t="shared" si="5"/>
        <v>-0.540377353096406</v>
      </c>
      <c r="U25" s="72">
        <f t="shared" si="2"/>
        <v>-0.73623691446685646</v>
      </c>
    </row>
    <row r="26" spans="2:21" x14ac:dyDescent="0.25">
      <c r="B26" s="7" t="s">
        <v>7</v>
      </c>
      <c r="C26" s="12">
        <v>6.658311722603095</v>
      </c>
      <c r="D26" s="12">
        <v>3.7770833333333331</v>
      </c>
      <c r="E26" s="12">
        <v>2.2669578241073571</v>
      </c>
      <c r="F26" s="62">
        <f t="shared" si="3"/>
        <v>-0.39981260034664567</v>
      </c>
      <c r="G26" s="15">
        <f t="shared" si="0"/>
        <v>-0.60198156372202871</v>
      </c>
      <c r="I26" s="7" t="s">
        <v>7</v>
      </c>
      <c r="J26" s="12">
        <v>4.9840805160404962</v>
      </c>
      <c r="K26" s="12">
        <v>3.7745243244250966</v>
      </c>
      <c r="L26" s="12">
        <v>3.1838085953145234</v>
      </c>
      <c r="M26" s="62">
        <f t="shared" si="4"/>
        <v>-0.15650070799332993</v>
      </c>
      <c r="N26" s="15">
        <f t="shared" si="1"/>
        <v>1.2794378573569039</v>
      </c>
      <c r="P26" s="71" t="s">
        <v>7</v>
      </c>
      <c r="Q26" s="85">
        <v>4.8609756097560979</v>
      </c>
      <c r="R26" s="81">
        <v>3.2756956056222526</v>
      </c>
      <c r="S26" s="81">
        <v>2.2625988306988463</v>
      </c>
      <c r="T26" s="66">
        <f t="shared" si="5"/>
        <v>-0.30927683670746875</v>
      </c>
      <c r="U26" s="72">
        <f t="shared" si="2"/>
        <v>-0.23335676797697691</v>
      </c>
    </row>
    <row r="27" spans="2:21" x14ac:dyDescent="0.25">
      <c r="B27" s="7" t="s">
        <v>8</v>
      </c>
      <c r="C27" s="12">
        <v>6.8320495575580882</v>
      </c>
      <c r="D27" s="12">
        <v>3.9254184600669535</v>
      </c>
      <c r="E27" s="12">
        <v>2.371525425119148</v>
      </c>
      <c r="F27" s="62">
        <f t="shared" si="3"/>
        <v>-0.3958541110343945</v>
      </c>
      <c r="G27" s="15">
        <f t="shared" si="0"/>
        <v>-0.58443337979311738</v>
      </c>
      <c r="I27" s="7" t="s">
        <v>8</v>
      </c>
      <c r="J27" s="12">
        <v>4.7408293718844332</v>
      </c>
      <c r="K27" s="12">
        <v>4.2610775601917785</v>
      </c>
      <c r="L27" s="12">
        <v>3.1978269149193768</v>
      </c>
      <c r="M27" s="62">
        <f t="shared" si="4"/>
        <v>-0.24952623608769697</v>
      </c>
      <c r="N27" s="15">
        <f t="shared" si="1"/>
        <v>0.49397376166562607</v>
      </c>
      <c r="P27" s="71" t="s">
        <v>8</v>
      </c>
      <c r="Q27" s="85">
        <v>4.7750876075183175</v>
      </c>
      <c r="R27" s="81">
        <v>4.3168200552306963</v>
      </c>
      <c r="S27" s="81">
        <v>2.7789314460172081</v>
      </c>
      <c r="T27" s="66">
        <f t="shared" si="5"/>
        <v>-0.35625497230305592</v>
      </c>
      <c r="U27" s="72">
        <f t="shared" si="2"/>
        <v>-0.33558229338589024</v>
      </c>
    </row>
    <row r="28" spans="2:21" x14ac:dyDescent="0.25">
      <c r="B28" s="7" t="s">
        <v>9</v>
      </c>
      <c r="C28" s="12">
        <v>5.3629585668148065</v>
      </c>
      <c r="D28" s="12">
        <v>2.5361233480176213</v>
      </c>
      <c r="E28" s="12">
        <v>2.7307084599392293</v>
      </c>
      <c r="F28" s="62">
        <f t="shared" si="3"/>
        <v>7.6725413246838681E-2</v>
      </c>
      <c r="G28" s="15">
        <f t="shared" si="0"/>
        <v>1.5105356245335133</v>
      </c>
      <c r="I28" s="7" t="s">
        <v>9</v>
      </c>
      <c r="J28" s="12">
        <v>4.8863262169319679</v>
      </c>
      <c r="K28" s="12">
        <v>4.9116436071284149</v>
      </c>
      <c r="L28" s="12">
        <v>3.2046403565365003</v>
      </c>
      <c r="M28" s="62">
        <f t="shared" si="4"/>
        <v>-0.34754216452400777</v>
      </c>
      <c r="N28" s="15">
        <f t="shared" si="1"/>
        <v>-0.33362694289011297</v>
      </c>
      <c r="P28" s="71" t="s">
        <v>9</v>
      </c>
      <c r="Q28" s="85" t="s">
        <v>15</v>
      </c>
      <c r="R28" s="81">
        <v>3.7442785877142333</v>
      </c>
      <c r="S28" s="81">
        <v>2.4751583623748985</v>
      </c>
      <c r="T28" s="66">
        <f t="shared" si="5"/>
        <v>-0.33894919825239112</v>
      </c>
      <c r="U28" s="72">
        <f t="shared" si="2"/>
        <v>-0.29792452296761668</v>
      </c>
    </row>
    <row r="29" spans="2:21" x14ac:dyDescent="0.25">
      <c r="B29" s="7" t="s">
        <v>10</v>
      </c>
      <c r="C29" s="12">
        <v>5.4999210616740495</v>
      </c>
      <c r="D29" s="12">
        <v>2.4346539304729093</v>
      </c>
      <c r="E29" s="12">
        <v>2.9120950383702437</v>
      </c>
      <c r="F29" s="62">
        <f t="shared" si="3"/>
        <v>0.19610224760140582</v>
      </c>
      <c r="G29" s="15">
        <f t="shared" si="0"/>
        <v>2.0397391870192698</v>
      </c>
      <c r="I29" s="7" t="s">
        <v>10</v>
      </c>
      <c r="J29" s="12">
        <v>5.4524951779898112</v>
      </c>
      <c r="K29" s="12">
        <v>4.634510301060712</v>
      </c>
      <c r="L29" s="12">
        <v>2.8958032590089564</v>
      </c>
      <c r="M29" s="62">
        <f t="shared" si="4"/>
        <v>-0.37516521252608137</v>
      </c>
      <c r="N29" s="15">
        <f t="shared" si="1"/>
        <v>-0.56686305413449845</v>
      </c>
      <c r="P29" s="71" t="s">
        <v>10</v>
      </c>
      <c r="Q29" s="81">
        <v>6.5377358490566042</v>
      </c>
      <c r="R29" s="81">
        <v>3.4310266515685397</v>
      </c>
      <c r="S29" s="81">
        <v>6.3447194409487429</v>
      </c>
      <c r="T29" s="66">
        <f t="shared" si="5"/>
        <v>0.8492189321957524</v>
      </c>
      <c r="U29" s="72">
        <f t="shared" si="2"/>
        <v>2.2875572095300232</v>
      </c>
    </row>
    <row r="30" spans="2:21" x14ac:dyDescent="0.25">
      <c r="B30" s="7" t="s">
        <v>11</v>
      </c>
      <c r="C30" s="12">
        <v>6.5538075657300778</v>
      </c>
      <c r="D30" s="12">
        <v>3.9055885699835629</v>
      </c>
      <c r="E30" s="12">
        <v>2.945290089994566</v>
      </c>
      <c r="F30" s="62">
        <f t="shared" si="3"/>
        <v>-0.24587804444364159</v>
      </c>
      <c r="G30" s="15">
        <f t="shared" si="0"/>
        <v>8.041813144475797E-2</v>
      </c>
      <c r="I30" s="7" t="s">
        <v>11</v>
      </c>
      <c r="J30" s="12">
        <v>7.0534180063622216</v>
      </c>
      <c r="K30" s="12">
        <v>4.2274230265242663</v>
      </c>
      <c r="L30" s="12">
        <v>2.358757485953233</v>
      </c>
      <c r="M30" s="62">
        <f t="shared" si="4"/>
        <v>-0.44203419644696085</v>
      </c>
      <c r="N30" s="15">
        <f t="shared" si="1"/>
        <v>-1.1314735117276828</v>
      </c>
      <c r="P30" s="71" t="s">
        <v>11</v>
      </c>
      <c r="Q30" s="81">
        <v>11.145641601197157</v>
      </c>
      <c r="R30" s="81">
        <v>4.1266858325421634</v>
      </c>
      <c r="S30" s="81">
        <v>2.7444299016213307</v>
      </c>
      <c r="T30" s="66">
        <f t="shared" si="5"/>
        <v>-0.33495545505806557</v>
      </c>
      <c r="U30" s="72">
        <f t="shared" si="2"/>
        <v>-0.28923404406264813</v>
      </c>
    </row>
    <row r="31" spans="2:21" x14ac:dyDescent="0.25">
      <c r="B31" s="7" t="s">
        <v>12</v>
      </c>
      <c r="C31" s="12">
        <v>3.7717670254332751</v>
      </c>
      <c r="D31" s="12">
        <v>4.5149890538913411</v>
      </c>
      <c r="E31" s="12">
        <v>2.7926442502076734</v>
      </c>
      <c r="F31" s="62">
        <f t="shared" si="3"/>
        <v>-0.38147264215385579</v>
      </c>
      <c r="G31" s="15">
        <f t="shared" si="0"/>
        <v>-0.52067959869724645</v>
      </c>
      <c r="I31" s="7" t="s">
        <v>12</v>
      </c>
      <c r="J31" s="12">
        <v>7.5868408625758184</v>
      </c>
      <c r="K31" s="12">
        <v>4.6061135763011301</v>
      </c>
      <c r="L31" s="12">
        <v>2.6790857864551647</v>
      </c>
      <c r="M31" s="62">
        <f t="shared" si="4"/>
        <v>-0.41836306420247582</v>
      </c>
      <c r="N31" s="15">
        <f t="shared" si="1"/>
        <v>-0.93160553071990893</v>
      </c>
      <c r="P31" s="71" t="s">
        <v>12</v>
      </c>
      <c r="Q31" s="81">
        <v>5.4639087253816161</v>
      </c>
      <c r="R31" s="81">
        <v>4.015111152925015</v>
      </c>
      <c r="S31" s="81">
        <v>3.6492185953261069</v>
      </c>
      <c r="T31" s="66">
        <f t="shared" si="5"/>
        <v>-9.1128873812709954E-2</v>
      </c>
      <c r="U31" s="72">
        <f t="shared" si="2"/>
        <v>0.24133831817487961</v>
      </c>
    </row>
    <row r="32" spans="2:21" ht="15.75" thickBot="1" x14ac:dyDescent="0.3">
      <c r="B32" s="8" t="s">
        <v>13</v>
      </c>
      <c r="C32" s="77">
        <v>3.9636363636363638</v>
      </c>
      <c r="D32" s="77">
        <v>6.5846611030720235</v>
      </c>
      <c r="E32" s="77">
        <v>2.6115364884803092</v>
      </c>
      <c r="F32" s="64">
        <f t="shared" si="3"/>
        <v>-0.60339090385959016</v>
      </c>
      <c r="G32" s="16">
        <f t="shared" si="0"/>
        <v>-1.5044545103899689</v>
      </c>
      <c r="I32" s="8" t="s">
        <v>13</v>
      </c>
      <c r="J32" s="77">
        <v>5.4455878326701166</v>
      </c>
      <c r="K32" s="77">
        <v>3.6158401461136509</v>
      </c>
      <c r="L32" s="77">
        <v>2.5407766443678361</v>
      </c>
      <c r="M32" s="64">
        <f t="shared" si="4"/>
        <v>-0.29732052809394971</v>
      </c>
      <c r="N32" s="16">
        <f t="shared" si="1"/>
        <v>9.0421090491170572E-2</v>
      </c>
      <c r="P32" s="73" t="s">
        <v>13</v>
      </c>
      <c r="Q32" s="83">
        <v>3.6133097762073025</v>
      </c>
      <c r="R32" s="83">
        <v>4.5014006742312098</v>
      </c>
      <c r="S32" s="83">
        <v>3.8638991240433902</v>
      </c>
      <c r="T32" s="75">
        <f t="shared" si="5"/>
        <v>-0.14162292946665933</v>
      </c>
      <c r="U32" s="76">
        <f t="shared" si="2"/>
        <v>0.13146206821708536</v>
      </c>
    </row>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spans="9:14" x14ac:dyDescent="0.25"/>
    <row r="50" spans="9:14" x14ac:dyDescent="0.25"/>
    <row r="51" spans="9:14" x14ac:dyDescent="0.25"/>
    <row r="52" spans="9:14" x14ac:dyDescent="0.25"/>
    <row r="53" spans="9:14" x14ac:dyDescent="0.25"/>
    <row r="54" spans="9:14" x14ac:dyDescent="0.25"/>
    <row r="55" spans="9:14" x14ac:dyDescent="0.25">
      <c r="I55" s="164" t="s">
        <v>102</v>
      </c>
      <c r="J55" s="164"/>
      <c r="K55" s="164"/>
      <c r="L55" s="164"/>
      <c r="M55" s="164"/>
      <c r="N55" s="164"/>
    </row>
    <row r="56" spans="9:14" x14ac:dyDescent="0.25">
      <c r="I56" s="164" t="s">
        <v>103</v>
      </c>
      <c r="J56" s="164"/>
      <c r="K56" s="164"/>
      <c r="L56" s="164"/>
      <c r="M56" s="164"/>
      <c r="N56" s="164"/>
    </row>
    <row r="57" spans="9:14" x14ac:dyDescent="0.25"/>
  </sheetData>
  <sheetProtection algorithmName="SHA-512" hashValue="iQFGxLeDuQ3kwqR7aM1I1E1WMtYSz/zPFvAJk0vP/qeC9rWVsBkzrJpAkbrPALADzhoP1koNVGfEyrRSZgwP5w==" saltValue="fMB4h1Bze/bEeKA3LvzhKg==" spinCount="100000" sheet="1" objects="1" scenarios="1"/>
  <mergeCells count="26">
    <mergeCell ref="I55:N55"/>
    <mergeCell ref="I56:N56"/>
    <mergeCell ref="G19:G20"/>
    <mergeCell ref="B19:B20"/>
    <mergeCell ref="C19:C20"/>
    <mergeCell ref="D19:D20"/>
    <mergeCell ref="E19:E20"/>
    <mergeCell ref="F19:F20"/>
    <mergeCell ref="U19:U20"/>
    <mergeCell ref="I19:I20"/>
    <mergeCell ref="J19:J20"/>
    <mergeCell ref="K19:K20"/>
    <mergeCell ref="L19:L20"/>
    <mergeCell ref="M19:M20"/>
    <mergeCell ref="N19:N20"/>
    <mergeCell ref="P19:P20"/>
    <mergeCell ref="Q19:Q20"/>
    <mergeCell ref="R19:R20"/>
    <mergeCell ref="S19:S20"/>
    <mergeCell ref="T19:T20"/>
    <mergeCell ref="P17:U17"/>
    <mergeCell ref="I17:N17"/>
    <mergeCell ref="B17:G17"/>
    <mergeCell ref="B18:G18"/>
    <mergeCell ref="I18:N18"/>
    <mergeCell ref="P18:U18"/>
  </mergeCells>
  <conditionalFormatting sqref="G21:G32">
    <cfRule type="iconSet" priority="3">
      <iconSet showValue="0">
        <cfvo type="percent" val="0"/>
        <cfvo type="num" val="-1"/>
        <cfvo type="num" val="1"/>
      </iconSet>
    </cfRule>
  </conditionalFormatting>
  <conditionalFormatting sqref="N21:N32">
    <cfRule type="iconSet" priority="2">
      <iconSet showValue="0">
        <cfvo type="percent" val="0"/>
        <cfvo type="num" val="-1"/>
        <cfvo type="num" val="1"/>
      </iconSet>
    </cfRule>
  </conditionalFormatting>
  <conditionalFormatting sqref="U21:U32">
    <cfRule type="iconSet" priority="1">
      <iconSet showValue="0">
        <cfvo type="percent" val="0"/>
        <cfvo type="num" val="-1"/>
        <cfvo type="num" val="1"/>
      </iconSet>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D785F5B4-B1BC-4E69-A47D-25E2CEB2DEFF}">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Hoja4</vt:lpstr>
      <vt:lpstr>Hoja3</vt:lpstr>
      <vt:lpstr>Hoja7</vt:lpstr>
      <vt:lpstr>Hoja1</vt:lpstr>
      <vt:lpstr>Hoja2</vt:lpstr>
      <vt:lpstr>Hoja5</vt:lpstr>
      <vt:lpstr>Hoja6</vt:lpstr>
      <vt:lpstr>Hoja8</vt:lpstr>
      <vt:lpstr>Hoja9</vt:lpstr>
      <vt:lpstr>Hoja10</vt:lpstr>
      <vt:lpstr>Hoja12</vt:lpstr>
      <vt:lpstr>Hoja13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Felipe Rodriguez Garcia</dc:creator>
  <cp:lastModifiedBy>lsierra</cp:lastModifiedBy>
  <dcterms:created xsi:type="dcterms:W3CDTF">2018-02-06T19:14:00Z</dcterms:created>
  <dcterms:modified xsi:type="dcterms:W3CDTF">2018-03-09T20:36:32Z</dcterms:modified>
</cp:coreProperties>
</file>